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cg-my.sharepoint-mil.us/personal/mark_cap_uscg_mil/Documents/Desktop/Projects &amp; Requirements Schedule/LRE/FY26 Requirements/FY26 Hendsoldt Radar 75 Parts Repair/Solicitation/Amendments/"/>
    </mc:Choice>
  </mc:AlternateContent>
  <xr:revisionPtr revIDLastSave="0" documentId="14_{605C5B7B-A896-4CE4-A436-B0A9E3BAC06E}" xr6:coauthVersionLast="47" xr6:coauthVersionMax="47" xr10:uidLastSave="{00000000-0000-0000-0000-000000000000}"/>
  <bookViews>
    <workbookView xWindow="17940" yWindow="-100" windowWidth="18900" windowHeight="10350" tabRatio="947" activeTab="1" xr2:uid="{4560C7B9-93CB-4516-B179-E283274C2B55}"/>
  </bookViews>
  <sheets>
    <sheet name="Summary" sheetId="7" r:id="rId1"/>
    <sheet name="Estimated Repair Cost" sheetId="3" r:id="rId2"/>
    <sheet name="Six Month Extension Opt" sheetId="8" r:id="rId3"/>
  </sheets>
  <definedNames>
    <definedName name="_xlnm._FilterDatabase" localSheetId="1" hidden="1">'Estimated Repair Cost'!$A$2:$U$60</definedName>
    <definedName name="_xlnm.Print_Titles" localSheetId="1">'Estimated Repair Cost'!#REF!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8" l="1"/>
  <c r="I55" i="8" s="1"/>
  <c r="H54" i="8"/>
  <c r="I54" i="8" s="1"/>
  <c r="H53" i="8"/>
  <c r="I53" i="8" s="1"/>
  <c r="I52" i="8"/>
  <c r="H52" i="8"/>
  <c r="I51" i="8"/>
  <c r="H51" i="8"/>
  <c r="H50" i="8"/>
  <c r="I50" i="8" s="1"/>
  <c r="H49" i="8"/>
  <c r="I49" i="8" s="1"/>
  <c r="I48" i="8"/>
  <c r="H48" i="8"/>
  <c r="I47" i="8"/>
  <c r="H47" i="8"/>
  <c r="H46" i="8"/>
  <c r="I46" i="8" s="1"/>
  <c r="H45" i="8"/>
  <c r="I45" i="8" s="1"/>
  <c r="I44" i="8"/>
  <c r="H44" i="8"/>
  <c r="I43" i="8"/>
  <c r="H43" i="8"/>
  <c r="H42" i="8"/>
  <c r="I42" i="8" s="1"/>
  <c r="I41" i="8"/>
  <c r="H41" i="8"/>
  <c r="I40" i="8"/>
  <c r="H40" i="8"/>
  <c r="I39" i="8"/>
  <c r="H39" i="8"/>
  <c r="H38" i="8"/>
  <c r="I38" i="8" s="1"/>
  <c r="H37" i="8"/>
  <c r="I37" i="8" s="1"/>
  <c r="I36" i="8"/>
  <c r="H36" i="8"/>
  <c r="I35" i="8"/>
  <c r="H35" i="8"/>
  <c r="H34" i="8"/>
  <c r="I34" i="8" s="1"/>
  <c r="H33" i="8"/>
  <c r="I33" i="8" s="1"/>
  <c r="I32" i="8"/>
  <c r="H32" i="8"/>
  <c r="I31" i="8"/>
  <c r="H31" i="8"/>
  <c r="H30" i="8"/>
  <c r="I30" i="8" s="1"/>
  <c r="H29" i="8"/>
  <c r="I29" i="8" s="1"/>
  <c r="I28" i="8"/>
  <c r="H28" i="8"/>
  <c r="I27" i="8"/>
  <c r="H27" i="8"/>
  <c r="H26" i="8"/>
  <c r="I26" i="8" s="1"/>
  <c r="H25" i="8"/>
  <c r="I25" i="8" s="1"/>
  <c r="I24" i="8"/>
  <c r="H24" i="8"/>
  <c r="I23" i="8"/>
  <c r="H23" i="8"/>
  <c r="H22" i="8"/>
  <c r="I22" i="8" s="1"/>
  <c r="H21" i="8"/>
  <c r="I21" i="8" s="1"/>
  <c r="I20" i="8"/>
  <c r="H20" i="8"/>
  <c r="I19" i="8"/>
  <c r="H19" i="8"/>
  <c r="H18" i="8"/>
  <c r="I18" i="8" s="1"/>
  <c r="H17" i="8"/>
  <c r="I17" i="8" s="1"/>
  <c r="I16" i="8"/>
  <c r="H16" i="8"/>
  <c r="I15" i="8"/>
  <c r="H15" i="8"/>
  <c r="H14" i="8"/>
  <c r="I14" i="8" s="1"/>
  <c r="H13" i="8"/>
  <c r="I13" i="8" s="1"/>
  <c r="I12" i="8"/>
  <c r="H12" i="8"/>
  <c r="I11" i="8"/>
  <c r="H11" i="8"/>
  <c r="H10" i="8"/>
  <c r="I10" i="8" s="1"/>
  <c r="H9" i="8"/>
  <c r="I9" i="8" s="1"/>
  <c r="I8" i="8"/>
  <c r="H8" i="8"/>
  <c r="I7" i="8"/>
  <c r="H7" i="8"/>
  <c r="H6" i="8"/>
  <c r="I6" i="8" s="1"/>
  <c r="H5" i="8"/>
  <c r="I5" i="8" s="1"/>
  <c r="I4" i="8"/>
  <c r="H4" i="8"/>
  <c r="I3" i="8"/>
  <c r="H3" i="8"/>
  <c r="E3" i="7"/>
  <c r="S8" i="3"/>
  <c r="S9" i="3"/>
  <c r="S13" i="3"/>
  <c r="S14" i="3"/>
  <c r="S15" i="3"/>
  <c r="S16" i="3"/>
  <c r="S17" i="3"/>
  <c r="S26" i="3"/>
  <c r="S27" i="3"/>
  <c r="S37" i="3"/>
  <c r="S38" i="3"/>
  <c r="S39" i="3"/>
  <c r="S40" i="3"/>
  <c r="S41" i="3"/>
  <c r="S42" i="3"/>
  <c r="S43" i="3"/>
  <c r="S44" i="3"/>
  <c r="S45" i="3"/>
  <c r="S54" i="3"/>
  <c r="S55" i="3"/>
  <c r="R4" i="3"/>
  <c r="S4" i="3" s="1"/>
  <c r="R5" i="3"/>
  <c r="S5" i="3" s="1"/>
  <c r="R6" i="3"/>
  <c r="S6" i="3" s="1"/>
  <c r="R7" i="3"/>
  <c r="S7" i="3" s="1"/>
  <c r="R8" i="3"/>
  <c r="R9" i="3"/>
  <c r="R10" i="3"/>
  <c r="S10" i="3" s="1"/>
  <c r="R11" i="3"/>
  <c r="S11" i="3" s="1"/>
  <c r="R12" i="3"/>
  <c r="S12" i="3" s="1"/>
  <c r="R13" i="3"/>
  <c r="R14" i="3"/>
  <c r="R15" i="3"/>
  <c r="R16" i="3"/>
  <c r="R17" i="3"/>
  <c r="R18" i="3"/>
  <c r="S18" i="3" s="1"/>
  <c r="R19" i="3"/>
  <c r="S19" i="3" s="1"/>
  <c r="R20" i="3"/>
  <c r="S20" i="3" s="1"/>
  <c r="R21" i="3"/>
  <c r="S21" i="3" s="1"/>
  <c r="R22" i="3"/>
  <c r="S22" i="3" s="1"/>
  <c r="R23" i="3"/>
  <c r="S23" i="3" s="1"/>
  <c r="R24" i="3"/>
  <c r="S24" i="3" s="1"/>
  <c r="R25" i="3"/>
  <c r="S25" i="3" s="1"/>
  <c r="R26" i="3"/>
  <c r="R27" i="3"/>
  <c r="R28" i="3"/>
  <c r="S28" i="3" s="1"/>
  <c r="R29" i="3"/>
  <c r="S29" i="3" s="1"/>
  <c r="R30" i="3"/>
  <c r="S30" i="3" s="1"/>
  <c r="R31" i="3"/>
  <c r="S31" i="3" s="1"/>
  <c r="R32" i="3"/>
  <c r="S32" i="3" s="1"/>
  <c r="R33" i="3"/>
  <c r="S33" i="3" s="1"/>
  <c r="R34" i="3"/>
  <c r="S34" i="3" s="1"/>
  <c r="R35" i="3"/>
  <c r="S35" i="3" s="1"/>
  <c r="R36" i="3"/>
  <c r="S36" i="3" s="1"/>
  <c r="R37" i="3"/>
  <c r="R38" i="3"/>
  <c r="R39" i="3"/>
  <c r="R40" i="3"/>
  <c r="R41" i="3"/>
  <c r="R42" i="3"/>
  <c r="R43" i="3"/>
  <c r="R44" i="3"/>
  <c r="R45" i="3"/>
  <c r="R46" i="3"/>
  <c r="S46" i="3" s="1"/>
  <c r="R47" i="3"/>
  <c r="S47" i="3" s="1"/>
  <c r="R48" i="3"/>
  <c r="S48" i="3" s="1"/>
  <c r="R49" i="3"/>
  <c r="S49" i="3" s="1"/>
  <c r="R50" i="3"/>
  <c r="S50" i="3" s="1"/>
  <c r="R51" i="3"/>
  <c r="S51" i="3" s="1"/>
  <c r="R52" i="3"/>
  <c r="S52" i="3" s="1"/>
  <c r="R53" i="3"/>
  <c r="S53" i="3" s="1"/>
  <c r="R54" i="3"/>
  <c r="R55" i="3"/>
  <c r="R3" i="3"/>
  <c r="S3" i="3" s="1"/>
  <c r="N6" i="3"/>
  <c r="N7" i="3"/>
  <c r="N8" i="3"/>
  <c r="N15" i="3"/>
  <c r="N16" i="3"/>
  <c r="N17" i="3"/>
  <c r="N18" i="3"/>
  <c r="N22" i="3"/>
  <c r="N29" i="3"/>
  <c r="N30" i="3"/>
  <c r="N34" i="3"/>
  <c r="N35" i="3"/>
  <c r="N36" i="3"/>
  <c r="N45" i="3"/>
  <c r="N46" i="3"/>
  <c r="N47" i="3"/>
  <c r="N48" i="3"/>
  <c r="N50" i="3"/>
  <c r="M4" i="3"/>
  <c r="N4" i="3" s="1"/>
  <c r="M5" i="3"/>
  <c r="N5" i="3" s="1"/>
  <c r="M6" i="3"/>
  <c r="M7" i="3"/>
  <c r="M8" i="3"/>
  <c r="M9" i="3"/>
  <c r="N9" i="3" s="1"/>
  <c r="M10" i="3"/>
  <c r="N10" i="3" s="1"/>
  <c r="M11" i="3"/>
  <c r="N11" i="3" s="1"/>
  <c r="M12" i="3"/>
  <c r="N12" i="3" s="1"/>
  <c r="M13" i="3"/>
  <c r="N13" i="3" s="1"/>
  <c r="M14" i="3"/>
  <c r="N14" i="3" s="1"/>
  <c r="M15" i="3"/>
  <c r="M16" i="3"/>
  <c r="M17" i="3"/>
  <c r="M18" i="3"/>
  <c r="M19" i="3"/>
  <c r="N19" i="3" s="1"/>
  <c r="M20" i="3"/>
  <c r="N20" i="3" s="1"/>
  <c r="M21" i="3"/>
  <c r="N21" i="3" s="1"/>
  <c r="M22" i="3"/>
  <c r="M23" i="3"/>
  <c r="N23" i="3" s="1"/>
  <c r="M24" i="3"/>
  <c r="N24" i="3" s="1"/>
  <c r="M25" i="3"/>
  <c r="N25" i="3" s="1"/>
  <c r="M26" i="3"/>
  <c r="N26" i="3" s="1"/>
  <c r="M27" i="3"/>
  <c r="N27" i="3" s="1"/>
  <c r="M28" i="3"/>
  <c r="N28" i="3" s="1"/>
  <c r="M29" i="3"/>
  <c r="M30" i="3"/>
  <c r="M31" i="3"/>
  <c r="N31" i="3" s="1"/>
  <c r="M32" i="3"/>
  <c r="N32" i="3" s="1"/>
  <c r="M33" i="3"/>
  <c r="N33" i="3" s="1"/>
  <c r="M34" i="3"/>
  <c r="M35" i="3"/>
  <c r="M36" i="3"/>
  <c r="M37" i="3"/>
  <c r="N37" i="3" s="1"/>
  <c r="M38" i="3"/>
  <c r="N38" i="3" s="1"/>
  <c r="M39" i="3"/>
  <c r="N39" i="3" s="1"/>
  <c r="M40" i="3"/>
  <c r="N40" i="3" s="1"/>
  <c r="M41" i="3"/>
  <c r="N41" i="3" s="1"/>
  <c r="M42" i="3"/>
  <c r="N42" i="3" s="1"/>
  <c r="M43" i="3"/>
  <c r="N43" i="3" s="1"/>
  <c r="M44" i="3"/>
  <c r="N44" i="3" s="1"/>
  <c r="M45" i="3"/>
  <c r="M46" i="3"/>
  <c r="M47" i="3"/>
  <c r="M48" i="3"/>
  <c r="M49" i="3"/>
  <c r="N49" i="3" s="1"/>
  <c r="M50" i="3"/>
  <c r="M51" i="3"/>
  <c r="N51" i="3" s="1"/>
  <c r="M52" i="3"/>
  <c r="N52" i="3" s="1"/>
  <c r="M53" i="3"/>
  <c r="N53" i="3" s="1"/>
  <c r="M54" i="3"/>
  <c r="N54" i="3" s="1"/>
  <c r="M55" i="3"/>
  <c r="N55" i="3" s="1"/>
  <c r="M3" i="3"/>
  <c r="N3" i="3" s="1"/>
  <c r="I6" i="3"/>
  <c r="I8" i="3"/>
  <c r="I9" i="3"/>
  <c r="I10" i="3"/>
  <c r="I14" i="3"/>
  <c r="I15" i="3"/>
  <c r="I20" i="3"/>
  <c r="I22" i="3"/>
  <c r="I26" i="3"/>
  <c r="I27" i="3"/>
  <c r="I28" i="3"/>
  <c r="I37" i="3"/>
  <c r="I38" i="3"/>
  <c r="I39" i="3"/>
  <c r="I40" i="3"/>
  <c r="I42" i="3"/>
  <c r="I43" i="3"/>
  <c r="I48" i="3"/>
  <c r="I50" i="3"/>
  <c r="I54" i="3"/>
  <c r="I55" i="3"/>
  <c r="I3" i="3"/>
  <c r="H4" i="3"/>
  <c r="H5" i="3"/>
  <c r="I5" i="3" s="1"/>
  <c r="H6" i="3"/>
  <c r="H7" i="3"/>
  <c r="I7" i="3" s="1"/>
  <c r="H8" i="3"/>
  <c r="H9" i="3"/>
  <c r="H10" i="3"/>
  <c r="H11" i="3"/>
  <c r="I11" i="3" s="1"/>
  <c r="H12" i="3"/>
  <c r="I12" i="3" s="1"/>
  <c r="H13" i="3"/>
  <c r="I13" i="3" s="1"/>
  <c r="H14" i="3"/>
  <c r="H15" i="3"/>
  <c r="H16" i="3"/>
  <c r="I16" i="3" s="1"/>
  <c r="H17" i="3"/>
  <c r="I17" i="3" s="1"/>
  <c r="H18" i="3"/>
  <c r="I18" i="3" s="1"/>
  <c r="H19" i="3"/>
  <c r="I19" i="3" s="1"/>
  <c r="H20" i="3"/>
  <c r="H21" i="3"/>
  <c r="I21" i="3" s="1"/>
  <c r="H22" i="3"/>
  <c r="H23" i="3"/>
  <c r="I23" i="3" s="1"/>
  <c r="H24" i="3"/>
  <c r="I24" i="3" s="1"/>
  <c r="H25" i="3"/>
  <c r="I25" i="3" s="1"/>
  <c r="H26" i="3"/>
  <c r="H27" i="3"/>
  <c r="H28" i="3"/>
  <c r="H29" i="3"/>
  <c r="I29" i="3" s="1"/>
  <c r="H30" i="3"/>
  <c r="I30" i="3" s="1"/>
  <c r="H31" i="3"/>
  <c r="I31" i="3" s="1"/>
  <c r="H32" i="3"/>
  <c r="I32" i="3" s="1"/>
  <c r="H33" i="3"/>
  <c r="I33" i="3" s="1"/>
  <c r="H34" i="3"/>
  <c r="I34" i="3" s="1"/>
  <c r="H35" i="3"/>
  <c r="I35" i="3" s="1"/>
  <c r="H36" i="3"/>
  <c r="I36" i="3" s="1"/>
  <c r="H37" i="3"/>
  <c r="H38" i="3"/>
  <c r="H39" i="3"/>
  <c r="H40" i="3"/>
  <c r="H41" i="3"/>
  <c r="I41" i="3" s="1"/>
  <c r="H42" i="3"/>
  <c r="H43" i="3"/>
  <c r="H44" i="3"/>
  <c r="I44" i="3" s="1"/>
  <c r="H45" i="3"/>
  <c r="I45" i="3" s="1"/>
  <c r="H46" i="3"/>
  <c r="I46" i="3" s="1"/>
  <c r="H47" i="3"/>
  <c r="I47" i="3" s="1"/>
  <c r="H48" i="3"/>
  <c r="H49" i="3"/>
  <c r="I49" i="3" s="1"/>
  <c r="H50" i="3"/>
  <c r="H51" i="3"/>
  <c r="I51" i="3" s="1"/>
  <c r="H52" i="3"/>
  <c r="I52" i="3" s="1"/>
  <c r="H53" i="3"/>
  <c r="I53" i="3" s="1"/>
  <c r="H54" i="3"/>
  <c r="H55" i="3"/>
  <c r="H3" i="3"/>
  <c r="N56" i="3" l="1"/>
  <c r="M56" i="3"/>
  <c r="S56" i="3"/>
  <c r="R56" i="3"/>
  <c r="I4" i="3"/>
  <c r="I56" i="3"/>
  <c r="H56" i="8"/>
  <c r="I56" i="8"/>
  <c r="H56" i="3"/>
</calcChain>
</file>

<file path=xl/sharedStrings.xml><?xml version="1.0" encoding="utf-8"?>
<sst xmlns="http://schemas.openxmlformats.org/spreadsheetml/2006/main" count="493" uniqueCount="216">
  <si>
    <t>Item</t>
  </si>
  <si>
    <t>Part Number</t>
  </si>
  <si>
    <t>NSN</t>
  </si>
  <si>
    <t>Description</t>
  </si>
  <si>
    <t>0001</t>
  </si>
  <si>
    <t>0002</t>
  </si>
  <si>
    <t>54.2424.600.00</t>
  </si>
  <si>
    <t>5985-01-676-8432</t>
  </si>
  <si>
    <t>Pedestal</t>
  </si>
  <si>
    <t>0003</t>
  </si>
  <si>
    <t>54.2881.822.00</t>
  </si>
  <si>
    <t>5998-12-412-0350</t>
  </si>
  <si>
    <t>Radar Contr. &amp; Comm. (RCC) for DW</t>
  </si>
  <si>
    <t>0004</t>
  </si>
  <si>
    <t>54.2881.823.00</t>
  </si>
  <si>
    <t>5998-12-412-0351</t>
  </si>
  <si>
    <t>Radar Display Contr. (RDC) for DW</t>
  </si>
  <si>
    <t>0005</t>
  </si>
  <si>
    <t>0006</t>
  </si>
  <si>
    <t>6130-12-384-2242</t>
  </si>
  <si>
    <t>Power Supply</t>
  </si>
  <si>
    <t>0007</t>
  </si>
  <si>
    <t>0008</t>
  </si>
  <si>
    <t>54.2325.140.00</t>
  </si>
  <si>
    <t>5895-12-338-0824</t>
  </si>
  <si>
    <t>Mixer Stage, Frequency</t>
  </si>
  <si>
    <t>0009</t>
  </si>
  <si>
    <t>54.2893.376.00</t>
  </si>
  <si>
    <t>5840-12-344-5692</t>
  </si>
  <si>
    <t>Monitor, Voltage Deviation</t>
  </si>
  <si>
    <t>0010</t>
  </si>
  <si>
    <t>54.1058.563.00</t>
  </si>
  <si>
    <t>5996-12-311-7075</t>
  </si>
  <si>
    <t>Amplifier, Video</t>
  </si>
  <si>
    <t>0011</t>
  </si>
  <si>
    <t>54.1084.477.00</t>
  </si>
  <si>
    <t>5840-12-351-8818</t>
  </si>
  <si>
    <t>RF/IF Unit</t>
  </si>
  <si>
    <t>0012</t>
  </si>
  <si>
    <t>54.1078.420.00</t>
  </si>
  <si>
    <t>5996-12-337-6948</t>
  </si>
  <si>
    <t>2ND IF Amplifier</t>
  </si>
  <si>
    <t>0013</t>
  </si>
  <si>
    <t>54.2325.018.00</t>
  </si>
  <si>
    <t>5840-12-330-4571</t>
  </si>
  <si>
    <t>Synthesizer</t>
  </si>
  <si>
    <t>0014</t>
  </si>
  <si>
    <t>4320-01-630-6977</t>
  </si>
  <si>
    <t>Gear Pump Refinex 45/45</t>
  </si>
  <si>
    <t>0015</t>
  </si>
  <si>
    <t>5998-12-386-8598</t>
  </si>
  <si>
    <t>Circuit Card Assembly</t>
  </si>
  <si>
    <t>0016</t>
  </si>
  <si>
    <t>5998-12-412-0349</t>
  </si>
  <si>
    <t>ATE-Controller for DW</t>
  </si>
  <si>
    <t>0017</t>
  </si>
  <si>
    <t>5998-12-412-0347</t>
  </si>
  <si>
    <t>STE-Controller for DW</t>
  </si>
  <si>
    <t>0018</t>
  </si>
  <si>
    <t>5998-12-412-0348</t>
  </si>
  <si>
    <t>ADT-Controller for DW</t>
  </si>
  <si>
    <t>0019</t>
  </si>
  <si>
    <t>5940-01-644-4575</t>
  </si>
  <si>
    <t>Dry Air Unit</t>
  </si>
  <si>
    <t>0020</t>
  </si>
  <si>
    <t>54.2890.483.00</t>
  </si>
  <si>
    <t>5945-12-342-7780</t>
  </si>
  <si>
    <t>Chopper, Electronic</t>
  </si>
  <si>
    <t>0021</t>
  </si>
  <si>
    <t>0022</t>
  </si>
  <si>
    <t>54.1084.483.00</t>
  </si>
  <si>
    <t>5985-12-348-8553</t>
  </si>
  <si>
    <t>Attenuation Module</t>
  </si>
  <si>
    <t>0023</t>
  </si>
  <si>
    <t>54.2249.270.00</t>
  </si>
  <si>
    <t>5998-01-644-4769</t>
  </si>
  <si>
    <t>STC Generator DW</t>
  </si>
  <si>
    <t>0024</t>
  </si>
  <si>
    <t>54.2897.171.00</t>
  </si>
  <si>
    <t>5895-12-317-1731</t>
  </si>
  <si>
    <t>Control Monitor Sub</t>
  </si>
  <si>
    <t>0025</t>
  </si>
  <si>
    <t>54.1150.602.01</t>
  </si>
  <si>
    <t>6130-12-374-3665</t>
  </si>
  <si>
    <t>0026</t>
  </si>
  <si>
    <t>54.1150.605.00</t>
  </si>
  <si>
    <t>7025-12-374-4478</t>
  </si>
  <si>
    <t>Ethernet Interface Unit</t>
  </si>
  <si>
    <t>0027</t>
  </si>
  <si>
    <t>5840-01-630-9841</t>
  </si>
  <si>
    <t>Radar Set Subassembly</t>
  </si>
  <si>
    <t>0028</t>
  </si>
  <si>
    <t>5840-01-630-9842</t>
  </si>
  <si>
    <t>0029</t>
  </si>
  <si>
    <t>5998-12-402-5888</t>
  </si>
  <si>
    <t>Synchronizer Control Board TRS-XD1/DW2</t>
  </si>
  <si>
    <t>0030</t>
  </si>
  <si>
    <t>54.2890.482.00</t>
  </si>
  <si>
    <t>5945-12-342-7779</t>
  </si>
  <si>
    <t>0031</t>
  </si>
  <si>
    <t>54.2897.186.00</t>
  </si>
  <si>
    <t>6130-12-316-3607</t>
  </si>
  <si>
    <t>Power Supply Subass</t>
  </si>
  <si>
    <t>0032</t>
  </si>
  <si>
    <t>54.2322.584.00</t>
  </si>
  <si>
    <t>5998-12-190-7959</t>
  </si>
  <si>
    <t>JAM Detector</t>
  </si>
  <si>
    <t>0033</t>
  </si>
  <si>
    <t>5840-01-630-9843</t>
  </si>
  <si>
    <t>0034</t>
  </si>
  <si>
    <t>54.2897.152.00</t>
  </si>
  <si>
    <t>5998-22-282-6763</t>
  </si>
  <si>
    <t>0035</t>
  </si>
  <si>
    <t>54.2897.201.00</t>
  </si>
  <si>
    <t>6130-12-337-7612</t>
  </si>
  <si>
    <t>Vibrator, Interrupte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</si>
  <si>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</si>
  <si>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</si>
  <si>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</si>
  <si>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</si>
  <si>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</si>
  <si>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</si>
  <si>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</si>
  <si>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</si>
  <si>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</si>
  <si>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</si>
  <si>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</si>
  <si>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</si>
  <si>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54.2249.085.00</t>
  </si>
  <si>
    <t>CPI TWT (ELECTRON TUBE)</t>
  </si>
  <si>
    <t>54.2249.087.00</t>
  </si>
  <si>
    <t>54.2325.080.00</t>
  </si>
  <si>
    <t>54.2325.082.00</t>
  </si>
  <si>
    <t>54.2325.200.00</t>
  </si>
  <si>
    <t>54.1151.160.00</t>
  </si>
  <si>
    <t>54.1151.370.00</t>
  </si>
  <si>
    <t>54.2897.659.00</t>
  </si>
  <si>
    <t>54.1151.289.00</t>
  </si>
  <si>
    <t>54.1155.452.00</t>
  </si>
  <si>
    <t>54.1155.350.00</t>
  </si>
  <si>
    <t>6130-12-422-2040</t>
  </si>
  <si>
    <t>Final Price</t>
  </si>
  <si>
    <t>5985-12-393-6773</t>
  </si>
  <si>
    <t>54.2424.650.01</t>
  </si>
  <si>
    <t>Coupler Rotary, Radio Frequency</t>
  </si>
  <si>
    <t>HVT - Upgraded PN (Transmitter, Radar)</t>
  </si>
  <si>
    <t>Exciter, Radio Frequency (B/L: B)</t>
  </si>
  <si>
    <t>Exciter, Radio Frequency (B/L: C)</t>
  </si>
  <si>
    <t>Frequency Multiplier</t>
  </si>
  <si>
    <t>RCD Display</t>
  </si>
  <si>
    <t>Signal Generator</t>
  </si>
  <si>
    <t>Beam Controller, Basic</t>
  </si>
  <si>
    <t>HPM (High Power Module)</t>
  </si>
  <si>
    <t>Primary Power Module (PPM)</t>
  </si>
  <si>
    <t>54.1150.607.00</t>
  </si>
  <si>
    <t>5480-12-374-3873</t>
  </si>
  <si>
    <t>Controll Transmitter</t>
  </si>
  <si>
    <t xml:space="preserve">54.2890.831.00 </t>
  </si>
  <si>
    <t>Beam Controller (CGC Bertholf Basic)</t>
  </si>
  <si>
    <t>Delivery ( ARO)</t>
  </si>
  <si>
    <t>5840-12-393-6832</t>
  </si>
  <si>
    <t>5960-12-386-8848</t>
  </si>
  <si>
    <t>5840-12-344-1201</t>
  </si>
  <si>
    <t>5840-12-330-4572</t>
  </si>
  <si>
    <t>5998-12-399-3097</t>
  </si>
  <si>
    <t>5998-12-370-0354</t>
  </si>
  <si>
    <t>Radar Transmitter</t>
  </si>
  <si>
    <t>0048</t>
  </si>
  <si>
    <t>0049</t>
  </si>
  <si>
    <t>5840-12-399-3105</t>
  </si>
  <si>
    <t>5895-01-631-4097</t>
  </si>
  <si>
    <t>Converter-Detector Set (A/D MODULE)</t>
  </si>
  <si>
    <t>5840-12-386-8476</t>
  </si>
  <si>
    <t>5895-12-338-0825</t>
  </si>
  <si>
    <t>5840-12-420-7398</t>
  </si>
  <si>
    <t>5985-12-329-8398</t>
  </si>
  <si>
    <t>54.2248.490.00</t>
  </si>
  <si>
    <t>Waveguide Switch</t>
  </si>
  <si>
    <t>5998-12-345-1465</t>
  </si>
  <si>
    <t>54.2890.521.00</t>
  </si>
  <si>
    <t>4140-12-344-0867</t>
  </si>
  <si>
    <t>54.3059.050.02</t>
  </si>
  <si>
    <t>Blower</t>
  </si>
  <si>
    <t>7050-12-370-0272</t>
  </si>
  <si>
    <t>54.0023.495.00</t>
  </si>
  <si>
    <t>Analog to Digital Converter</t>
  </si>
  <si>
    <t>5945-12-317-5738</t>
  </si>
  <si>
    <t>54.2897.179.00</t>
  </si>
  <si>
    <t>Chopper Electronic</t>
  </si>
  <si>
    <t>5985-12-399-3110</t>
  </si>
  <si>
    <t>54.2424.608.00</t>
  </si>
  <si>
    <t>Antenna Motor</t>
  </si>
  <si>
    <t>Radio Freq Rotary Coupler</t>
  </si>
  <si>
    <t>0050</t>
  </si>
  <si>
    <t>0051</t>
  </si>
  <si>
    <t>0052</t>
  </si>
  <si>
    <t>0053</t>
  </si>
  <si>
    <t>Repair Cost</t>
  </si>
  <si>
    <t>QTY</t>
  </si>
  <si>
    <t>ORDERING PERIOD 1</t>
  </si>
  <si>
    <t>ORDERING PERIOD 2</t>
  </si>
  <si>
    <t>ORDERING PERIOD 3</t>
  </si>
  <si>
    <t>Total Cost per Unit</t>
  </si>
  <si>
    <t>Total Cost per estimated QTY</t>
  </si>
  <si>
    <t>ORDERING PERIOD 1 Estimated Total</t>
  </si>
  <si>
    <t>ORDERING PERIOD 3 Estimated Total</t>
  </si>
  <si>
    <t>ORDERING PERIOD 2 Estimated Total</t>
  </si>
  <si>
    <t>Total</t>
  </si>
  <si>
    <t>Six Month Extension Option</t>
  </si>
  <si>
    <t>Six Month Extension Option Estimated Total</t>
  </si>
  <si>
    <t xml:space="preserve">OIR  </t>
  </si>
  <si>
    <t xml:space="preserve">OIR </t>
  </si>
  <si>
    <t>18 months</t>
  </si>
  <si>
    <t>25 months</t>
  </si>
  <si>
    <t>21 months</t>
  </si>
  <si>
    <t>20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</si>
</sst>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0" applyFont="1"/>
    <xf numFmtId="44" fontId="3" fillId="0" borderId="0" xfId="1" applyFont="1"/>
    <xf numFmtId="44" fontId="5" fillId="0" borderId="0" xfId="0" applyNumberFormat="1" applyFont="1"/>
    <xf numFmtId="165" fontId="5" fillId="0" borderId="0" xfId="0" applyNumberFormat="1" applyFont="1"/>
    <xf numFmtId="9" fontId="3" fillId="0" borderId="0" xfId="4" applyFont="1"/>
    <xf numFmtId="0" fontId="4" fillId="0" borderId="0" xfId="0" applyFont="1"/>
    <xf numFmtId="0" fontId="7" fillId="0" borderId="13" xfId="0" applyFont="1" applyBorder="1"/>
    <xf numFmtId="0" fontId="7" fillId="0" borderId="0" xfId="0" applyFont="1"/>
    <xf numFmtId="0" fontId="8" fillId="0" borderId="8" xfId="2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25" xfId="3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/>
    </xf>
    <xf numFmtId="0" fontId="9" fillId="0" borderId="1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44" fontId="7" fillId="0" borderId="10" xfId="0" applyNumberFormat="1" applyFont="1" applyBorder="1" applyAlignment="1">
      <alignment horizontal="left"/>
    </xf>
    <xf numFmtId="44" fontId="7" fillId="0" borderId="2" xfId="1" applyFont="1" applyBorder="1"/>
    <xf numFmtId="0" fontId="9" fillId="0" borderId="1" xfId="0" applyFont="1" applyBorder="1" applyAlignment="1">
      <alignment horizontal="center"/>
    </xf>
    <xf numFmtId="44" fontId="7" fillId="0" borderId="28" xfId="1" applyFont="1" applyBorder="1"/>
    <xf numFmtId="0" fontId="9" fillId="0" borderId="20" xfId="0" applyFont="1" applyBorder="1" applyAlignment="1">
      <alignment horizontal="center"/>
    </xf>
    <xf numFmtId="0" fontId="7" fillId="0" borderId="2" xfId="0" applyFont="1" applyBorder="1"/>
    <xf numFmtId="0" fontId="7" fillId="0" borderId="1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9" fillId="2" borderId="16" xfId="0" applyFont="1" applyFill="1" applyBorder="1" applyAlignment="1">
      <alignment horizontal="center" vertical="center" wrapText="1"/>
    </xf>
    <xf numFmtId="44" fontId="7" fillId="2" borderId="13" xfId="1" applyFont="1" applyFill="1" applyBorder="1"/>
    <xf numFmtId="44" fontId="7" fillId="2" borderId="14" xfId="1" applyFont="1" applyFill="1" applyBorder="1"/>
    <xf numFmtId="44" fontId="7" fillId="2" borderId="15" xfId="1" applyFont="1" applyFill="1" applyBorder="1"/>
    <xf numFmtId="0" fontId="8" fillId="0" borderId="29" xfId="3" applyFont="1" applyBorder="1" applyAlignment="1">
      <alignment horizontal="center" vertical="center" wrapText="1"/>
    </xf>
    <xf numFmtId="44" fontId="9" fillId="2" borderId="31" xfId="3" applyNumberFormat="1" applyFont="1" applyFill="1" applyBorder="1" applyAlignment="1">
      <alignment horizontal="center" vertical="center" wrapText="1"/>
    </xf>
    <xf numFmtId="0" fontId="8" fillId="0" borderId="32" xfId="3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0" fontId="9" fillId="0" borderId="33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36" xfId="2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wrapText="1"/>
    </xf>
    <xf numFmtId="44" fontId="7" fillId="0" borderId="5" xfId="1" applyFont="1" applyBorder="1"/>
    <xf numFmtId="44" fontId="7" fillId="0" borderId="4" xfId="1" applyFont="1" applyBorder="1"/>
    <xf numFmtId="44" fontId="3" fillId="0" borderId="0" xfId="0" applyNumberFormat="1" applyFont="1"/>
    <xf numFmtId="44" fontId="3" fillId="0" borderId="0" xfId="4" applyNumberFormat="1" applyFont="1"/>
    <xf numFmtId="44" fontId="0" fillId="0" borderId="0" xfId="0" applyNumberFormat="1"/>
    <xf numFmtId="44" fontId="7" fillId="0" borderId="6" xfId="1" applyFont="1" applyBorder="1"/>
    <xf numFmtId="0" fontId="8" fillId="0" borderId="39" xfId="2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0" fontId="7" fillId="0" borderId="40" xfId="0" applyFont="1" applyBorder="1"/>
    <xf numFmtId="0" fontId="8" fillId="0" borderId="42" xfId="2" applyFont="1" applyBorder="1" applyAlignment="1">
      <alignment horizontal="center" vertical="center" wrapText="1"/>
    </xf>
    <xf numFmtId="0" fontId="8" fillId="0" borderId="43" xfId="2" applyFont="1" applyBorder="1" applyAlignment="1">
      <alignment horizontal="center" vertical="center" wrapText="1"/>
    </xf>
    <xf numFmtId="0" fontId="8" fillId="0" borderId="44" xfId="2" applyFont="1" applyBorder="1" applyAlignment="1">
      <alignment horizontal="center" vertical="center" wrapText="1"/>
    </xf>
    <xf numFmtId="0" fontId="8" fillId="0" borderId="45" xfId="2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/>
    </xf>
    <xf numFmtId="44" fontId="7" fillId="0" borderId="38" xfId="1" applyFont="1" applyBorder="1"/>
    <xf numFmtId="0" fontId="7" fillId="0" borderId="11" xfId="0" applyFont="1" applyBorder="1" applyAlignment="1">
      <alignment horizontal="left" wrapText="1"/>
    </xf>
    <xf numFmtId="0" fontId="7" fillId="0" borderId="46" xfId="0" applyFont="1" applyBorder="1" applyAlignment="1">
      <alignment horizontal="left"/>
    </xf>
    <xf numFmtId="0" fontId="7" fillId="0" borderId="11" xfId="0" applyFont="1" applyBorder="1"/>
    <xf numFmtId="0" fontId="8" fillId="0" borderId="47" xfId="2" applyFont="1" applyBorder="1" applyAlignment="1">
      <alignment horizontal="right" vertical="center" wrapText="1"/>
    </xf>
    <xf numFmtId="0" fontId="9" fillId="0" borderId="48" xfId="0" applyFont="1" applyBorder="1" applyAlignment="1">
      <alignment horizontal="left" vertical="center" wrapText="1"/>
    </xf>
    <xf numFmtId="0" fontId="9" fillId="0" borderId="4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44" fontId="9" fillId="0" borderId="49" xfId="2" applyNumberFormat="1" applyFont="1" applyBorder="1" applyAlignment="1">
      <alignment horizontal="right" vertical="center" wrapText="1"/>
    </xf>
    <xf numFmtId="44" fontId="9" fillId="0" borderId="48" xfId="2" applyNumberFormat="1" applyFont="1" applyBorder="1" applyAlignment="1">
      <alignment horizontal="right" vertical="center" wrapText="1"/>
    </xf>
    <xf numFmtId="44" fontId="9" fillId="0" borderId="26" xfId="2" applyNumberFormat="1" applyFont="1" applyBorder="1" applyAlignment="1">
      <alignment horizontal="right" vertical="center" wrapText="1"/>
    </xf>
    <xf numFmtId="44" fontId="9" fillId="0" borderId="18" xfId="2" applyNumberFormat="1" applyFont="1" applyBorder="1" applyAlignment="1">
      <alignment horizontal="right" vertical="center" wrapText="1"/>
    </xf>
    <xf numFmtId="0" fontId="9" fillId="0" borderId="23" xfId="0" applyFont="1" applyBorder="1" applyAlignment="1">
      <alignment horizontal="center"/>
    </xf>
    <xf numFmtId="0" fontId="9" fillId="2" borderId="49" xfId="0" applyFont="1" applyFill="1" applyBorder="1" applyAlignment="1">
      <alignment horizontal="center" vertical="center" wrapText="1"/>
    </xf>
    <xf numFmtId="44" fontId="7" fillId="2" borderId="24" xfId="1" applyFont="1" applyFill="1" applyBorder="1"/>
    <xf numFmtId="44" fontId="7" fillId="2" borderId="51" xfId="1" applyFont="1" applyFill="1" applyBorder="1"/>
    <xf numFmtId="44" fontId="7" fillId="2" borderId="34" xfId="1" applyFont="1" applyFill="1" applyBorder="1"/>
    <xf numFmtId="44" fontId="8" fillId="0" borderId="22" xfId="2" applyNumberFormat="1" applyFont="1" applyBorder="1" applyAlignment="1">
      <alignment horizontal="center" vertical="center" wrapText="1"/>
    </xf>
    <xf numFmtId="44" fontId="8" fillId="0" borderId="37" xfId="3" applyNumberFormat="1" applyFont="1" applyBorder="1" applyAlignment="1">
      <alignment horizontal="center" vertical="center" wrapText="1"/>
    </xf>
    <xf numFmtId="44" fontId="8" fillId="0" borderId="25" xfId="3" applyNumberFormat="1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/>
    </xf>
    <xf numFmtId="44" fontId="7" fillId="0" borderId="30" xfId="1" applyFont="1" applyBorder="1"/>
    <xf numFmtId="44" fontId="7" fillId="0" borderId="52" xfId="1" applyFont="1" applyBorder="1"/>
    <xf numFmtId="44" fontId="7" fillId="0" borderId="53" xfId="1" applyFont="1" applyBorder="1"/>
    <xf numFmtId="44" fontId="0" fillId="0" borderId="57" xfId="0" applyNumberFormat="1" applyBorder="1"/>
    <xf numFmtId="44" fontId="0" fillId="0" borderId="58" xfId="0" applyNumberFormat="1" applyBorder="1"/>
    <xf numFmtId="44" fontId="0" fillId="0" borderId="59" xfId="0" applyNumberFormat="1" applyBorder="1"/>
    <xf numFmtId="0" fontId="5" fillId="0" borderId="54" xfId="0" applyFont="1" applyBorder="1" applyAlignment="1">
      <alignment horizontal="left" wrapText="1"/>
    </xf>
    <xf numFmtId="0" fontId="5" fillId="0" borderId="55" xfId="0" applyFont="1" applyBorder="1" applyAlignment="1">
      <alignment horizontal="left" wrapText="1"/>
    </xf>
    <xf numFmtId="0" fontId="5" fillId="0" borderId="56" xfId="0" applyFont="1" applyBorder="1" applyAlignment="1">
      <alignment horizontal="center" wrapText="1"/>
    </xf>
    <xf numFmtId="0" fontId="7" fillId="0" borderId="41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</cellXfs>
  <cellStyles count="5">
    <cellStyle name="Currency" xfId="1" builtinId="4"/>
    <cellStyle name="Normal" xfId="0" builtinId="0"/>
    <cellStyle name="Normal 24 2" xfId="2" xr:uid="{F0C327F0-5312-49AD-B390-C8F6EC367592}"/>
    <cellStyle name="Normal 24 2 2" xfId="3" xr:uid="{AE25B492-7797-4803-BFF6-EDEC27AE3E63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6E3BB-96CB-45EA-974D-BE033DEAF612}">
  <dimension ref="B1:E7"/>
  <sheetViews>
    <sheetView workbookViewId="0">
      <selection activeCell="D12" sqref="D12"/>
    </sheetView>
  </sheetViews>
  <sheetFormatPr defaultRowHeight="15" x14ac:dyDescent="0.25"/>
  <cols>
    <col min="1" max="1" width="6.85546875" customWidth="1"/>
    <col min="2" max="2" width="30.85546875" customWidth="1"/>
    <col min="3" max="3" width="28" customWidth="1"/>
    <col min="4" max="4" width="31.140625" customWidth="1"/>
    <col min="5" max="5" width="14.5703125" bestFit="1" customWidth="1"/>
    <col min="6" max="6" width="26.85546875" bestFit="1" customWidth="1"/>
  </cols>
  <sheetData>
    <row r="1" spans="2:5" ht="6.75" customHeight="1" thickBot="1" x14ac:dyDescent="0.3"/>
    <row r="2" spans="2:5" ht="30" x14ac:dyDescent="0.25">
      <c r="B2" s="80" t="s">
        <v>204</v>
      </c>
      <c r="C2" s="81" t="s">
        <v>206</v>
      </c>
      <c r="D2" s="81" t="s">
        <v>205</v>
      </c>
      <c r="E2" s="82" t="s">
        <v>207</v>
      </c>
    </row>
    <row r="3" spans="2:5" ht="27.6" customHeight="1" thickBot="1" x14ac:dyDescent="0.3">
      <c r="B3" s="77">
        <v>0</v>
      </c>
      <c r="C3" s="78">
        <v>0</v>
      </c>
      <c r="D3" s="78">
        <v>0</v>
      </c>
      <c r="E3" s="79">
        <f>B3+C3+D3</f>
        <v>0</v>
      </c>
    </row>
    <row r="4" spans="2:5" x14ac:dyDescent="0.25">
      <c r="B4" s="3"/>
      <c r="C4" s="4"/>
      <c r="D4" s="90"/>
      <c r="E4" s="90"/>
    </row>
    <row r="5" spans="2:5" ht="15.75" thickBot="1" x14ac:dyDescent="0.3"/>
    <row r="6" spans="2:5" ht="30" x14ac:dyDescent="0.25">
      <c r="B6" s="80" t="s">
        <v>209</v>
      </c>
    </row>
    <row r="7" spans="2:5" ht="15.75" thickBot="1" x14ac:dyDescent="0.3">
      <c r="B7" s="77">
        <v>0</v>
      </c>
    </row>
  </sheetData>
  <mergeCells count="1">
    <mergeCell ref="D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7C77-D42F-400B-8EB1-A6B98A1E7757}">
  <sheetPr>
    <pageSetUpPr fitToPage="1"/>
  </sheetPr>
  <dimension ref="A1:T62"/>
  <sheetViews>
    <sheetView tabSelected="1" zoomScale="60" zoomScaleNormal="60" workbookViewId="0">
      <selection activeCell="T48" sqref="T48"/>
    </sheetView>
  </sheetViews>
  <sheetFormatPr defaultColWidth="9.140625" defaultRowHeight="15" x14ac:dyDescent="0.25"/>
  <cols>
    <col min="1" max="1" width="9.42578125" style="1" bestFit="1" customWidth="1"/>
    <col min="2" max="2" width="24.28515625" style="1" customWidth="1"/>
    <col min="3" max="3" width="16.140625" style="1" customWidth="1"/>
    <col min="4" max="4" width="20.85546875" style="1" customWidth="1"/>
    <col min="5" max="5" width="7.5703125" style="1" customWidth="1"/>
    <col min="6" max="6" width="10.28515625" style="1" customWidth="1"/>
    <col min="7" max="7" width="12" style="1" customWidth="1"/>
    <col min="8" max="8" width="10.140625" style="1" customWidth="1"/>
    <col min="9" max="9" width="10.140625" customWidth="1"/>
    <col min="10" max="10" width="9.85546875" style="1" customWidth="1"/>
    <col min="11" max="11" width="7.7109375" customWidth="1"/>
    <col min="12" max="12" width="10.28515625" customWidth="1"/>
    <col min="13" max="13" width="10.5703125" customWidth="1"/>
    <col min="14" max="14" width="11.42578125" customWidth="1"/>
    <col min="15" max="15" width="9.85546875" style="1" customWidth="1"/>
    <col min="16" max="16" width="9.5703125" customWidth="1"/>
    <col min="17" max="17" width="10.5703125" customWidth="1"/>
    <col min="18" max="18" width="10.28515625" customWidth="1"/>
    <col min="19" max="19" width="12.7109375" customWidth="1"/>
    <col min="20" max="20" width="29.140625" style="1" customWidth="1"/>
    <col min="21" max="16384" width="9.140625" style="1"/>
  </cols>
  <sheetData>
    <row r="1" spans="1:20" ht="30" customHeight="1" thickBot="1" x14ac:dyDescent="0.3">
      <c r="A1" s="7"/>
      <c r="B1" s="47"/>
      <c r="C1" s="8"/>
      <c r="D1" s="8"/>
      <c r="E1" s="83" t="s">
        <v>199</v>
      </c>
      <c r="F1" s="84"/>
      <c r="G1" s="84"/>
      <c r="H1" s="84"/>
      <c r="I1" s="85"/>
      <c r="J1" s="86" t="s">
        <v>200</v>
      </c>
      <c r="K1" s="87"/>
      <c r="L1" s="87"/>
      <c r="M1" s="87"/>
      <c r="N1" s="88"/>
      <c r="O1" s="89" t="s">
        <v>201</v>
      </c>
      <c r="P1" s="84"/>
      <c r="Q1" s="84"/>
      <c r="R1" s="84"/>
      <c r="S1" s="85"/>
      <c r="T1" s="8"/>
    </row>
    <row r="2" spans="1:20" s="6" customFormat="1" ht="80.25" customHeight="1" thickTop="1" thickBot="1" x14ac:dyDescent="0.25">
      <c r="A2" s="44" t="s">
        <v>0</v>
      </c>
      <c r="B2" s="48" t="s">
        <v>3</v>
      </c>
      <c r="C2" s="49" t="s">
        <v>1</v>
      </c>
      <c r="D2" s="50" t="s">
        <v>2</v>
      </c>
      <c r="E2" s="51" t="s">
        <v>198</v>
      </c>
      <c r="F2" s="9" t="s">
        <v>197</v>
      </c>
      <c r="G2" s="10" t="s">
        <v>210</v>
      </c>
      <c r="H2" s="30" t="s">
        <v>202</v>
      </c>
      <c r="I2" s="10" t="s">
        <v>203</v>
      </c>
      <c r="J2" s="36" t="s">
        <v>198</v>
      </c>
      <c r="K2" s="70" t="s">
        <v>197</v>
      </c>
      <c r="L2" s="71" t="s">
        <v>211</v>
      </c>
      <c r="M2" s="72" t="s">
        <v>202</v>
      </c>
      <c r="N2" s="71" t="s">
        <v>203</v>
      </c>
      <c r="O2" s="11" t="s">
        <v>198</v>
      </c>
      <c r="P2" s="11" t="s">
        <v>197</v>
      </c>
      <c r="Q2" s="12" t="s">
        <v>211</v>
      </c>
      <c r="R2" s="37" t="s">
        <v>202</v>
      </c>
      <c r="S2" s="35" t="s">
        <v>203</v>
      </c>
      <c r="T2" s="32" t="s">
        <v>159</v>
      </c>
    </row>
    <row r="3" spans="1:20" ht="22.7" customHeight="1" x14ac:dyDescent="0.25">
      <c r="A3" s="45" t="s">
        <v>4</v>
      </c>
      <c r="B3" s="52" t="s">
        <v>8</v>
      </c>
      <c r="C3" s="13" t="s">
        <v>6</v>
      </c>
      <c r="D3" s="14" t="s">
        <v>7</v>
      </c>
      <c r="E3" s="15">
        <v>1</v>
      </c>
      <c r="F3" s="16">
        <v>0</v>
      </c>
      <c r="G3" s="17">
        <v>0</v>
      </c>
      <c r="H3" s="38">
        <f t="shared" ref="H3:H34" si="0">F3+G3</f>
        <v>0</v>
      </c>
      <c r="I3" s="53">
        <f t="shared" ref="I3:I34" si="1">E3*H3</f>
        <v>0</v>
      </c>
      <c r="J3" s="73">
        <v>1</v>
      </c>
      <c r="K3" s="74">
        <v>0</v>
      </c>
      <c r="L3" s="75">
        <v>0</v>
      </c>
      <c r="M3" s="75">
        <f>K3+L3</f>
        <v>0</v>
      </c>
      <c r="N3" s="76">
        <f>J3*M3</f>
        <v>0</v>
      </c>
      <c r="O3" s="15">
        <v>1</v>
      </c>
      <c r="P3" s="17">
        <v>0</v>
      </c>
      <c r="Q3" s="17">
        <v>0</v>
      </c>
      <c r="R3" s="17">
        <f>P3+Q3</f>
        <v>0</v>
      </c>
      <c r="S3" s="19">
        <f>O3*R3</f>
        <v>0</v>
      </c>
      <c r="T3" s="33" t="s">
        <v>212</v>
      </c>
    </row>
    <row r="4" spans="1:20" ht="15.75" x14ac:dyDescent="0.25">
      <c r="A4" s="46" t="s">
        <v>5</v>
      </c>
      <c r="B4" s="52" t="s">
        <v>12</v>
      </c>
      <c r="C4" s="13" t="s">
        <v>10</v>
      </c>
      <c r="D4" s="14" t="s">
        <v>11</v>
      </c>
      <c r="E4" s="15">
        <v>2</v>
      </c>
      <c r="F4" s="16">
        <v>0</v>
      </c>
      <c r="G4" s="17">
        <v>0</v>
      </c>
      <c r="H4" s="38">
        <f t="shared" si="0"/>
        <v>0</v>
      </c>
      <c r="I4" s="53">
        <f t="shared" si="1"/>
        <v>0</v>
      </c>
      <c r="J4" s="18">
        <v>1</v>
      </c>
      <c r="K4" s="17">
        <v>0</v>
      </c>
      <c r="L4" s="39">
        <v>0</v>
      </c>
      <c r="M4" s="38">
        <f t="shared" ref="M4:M55" si="2">K4+L4</f>
        <v>0</v>
      </c>
      <c r="N4" s="53">
        <f t="shared" ref="N4:N55" si="3">J4*M4</f>
        <v>0</v>
      </c>
      <c r="O4" s="15">
        <v>1</v>
      </c>
      <c r="P4" s="17">
        <v>0</v>
      </c>
      <c r="Q4" s="17">
        <v>0</v>
      </c>
      <c r="R4" s="17">
        <f t="shared" ref="R4:R55" si="4">P4+Q4</f>
        <v>0</v>
      </c>
      <c r="S4" s="19">
        <f t="shared" ref="S4:S55" si="5">O4*R4</f>
        <v>0</v>
      </c>
      <c r="T4" s="33" t="s">
        <v>212</v>
      </c>
    </row>
    <row r="5" spans="1:20" ht="15.75" x14ac:dyDescent="0.25">
      <c r="A5" s="45" t="s">
        <v>9</v>
      </c>
      <c r="B5" s="52" t="s">
        <v>16</v>
      </c>
      <c r="C5" s="13" t="s">
        <v>14</v>
      </c>
      <c r="D5" s="14" t="s">
        <v>15</v>
      </c>
      <c r="E5" s="15">
        <v>2</v>
      </c>
      <c r="F5" s="16">
        <v>0</v>
      </c>
      <c r="G5" s="17">
        <v>0</v>
      </c>
      <c r="H5" s="38">
        <f t="shared" si="0"/>
        <v>0</v>
      </c>
      <c r="I5" s="53">
        <f t="shared" si="1"/>
        <v>0</v>
      </c>
      <c r="J5" s="18">
        <v>1</v>
      </c>
      <c r="K5" s="17">
        <v>0</v>
      </c>
      <c r="L5" s="39">
        <v>0</v>
      </c>
      <c r="M5" s="38">
        <f t="shared" si="2"/>
        <v>0</v>
      </c>
      <c r="N5" s="53">
        <f t="shared" si="3"/>
        <v>0</v>
      </c>
      <c r="O5" s="15">
        <v>1</v>
      </c>
      <c r="P5" s="17">
        <v>0</v>
      </c>
      <c r="Q5" s="17">
        <v>0</v>
      </c>
      <c r="R5" s="17">
        <f t="shared" si="4"/>
        <v>0</v>
      </c>
      <c r="S5" s="19">
        <f t="shared" si="5"/>
        <v>0</v>
      </c>
      <c r="T5" s="33" t="s">
        <v>212</v>
      </c>
    </row>
    <row r="6" spans="1:20" ht="15.75" x14ac:dyDescent="0.25">
      <c r="A6" s="45" t="s">
        <v>13</v>
      </c>
      <c r="B6" s="52" t="s">
        <v>20</v>
      </c>
      <c r="C6" s="13">
        <v>83093630</v>
      </c>
      <c r="D6" s="14" t="s">
        <v>19</v>
      </c>
      <c r="E6" s="15">
        <v>3</v>
      </c>
      <c r="F6" s="16">
        <v>0</v>
      </c>
      <c r="G6" s="17">
        <v>0</v>
      </c>
      <c r="H6" s="38">
        <f t="shared" si="0"/>
        <v>0</v>
      </c>
      <c r="I6" s="53">
        <f t="shared" si="1"/>
        <v>0</v>
      </c>
      <c r="J6" s="18">
        <v>1</v>
      </c>
      <c r="K6" s="17">
        <v>0</v>
      </c>
      <c r="L6" s="39">
        <v>0</v>
      </c>
      <c r="M6" s="38">
        <f t="shared" si="2"/>
        <v>0</v>
      </c>
      <c r="N6" s="53">
        <f t="shared" si="3"/>
        <v>0</v>
      </c>
      <c r="O6" s="15">
        <v>1</v>
      </c>
      <c r="P6" s="17">
        <v>0</v>
      </c>
      <c r="Q6" s="17">
        <v>0</v>
      </c>
      <c r="R6" s="17">
        <f t="shared" si="4"/>
        <v>0</v>
      </c>
      <c r="S6" s="19">
        <f t="shared" si="5"/>
        <v>0</v>
      </c>
      <c r="T6" s="33" t="s">
        <v>212</v>
      </c>
    </row>
    <row r="7" spans="1:20" ht="15.75" x14ac:dyDescent="0.25">
      <c r="A7" s="45" t="s">
        <v>17</v>
      </c>
      <c r="B7" s="52" t="s">
        <v>25</v>
      </c>
      <c r="C7" s="13" t="s">
        <v>23</v>
      </c>
      <c r="D7" s="14" t="s">
        <v>24</v>
      </c>
      <c r="E7" s="15">
        <v>2</v>
      </c>
      <c r="F7" s="16">
        <v>0</v>
      </c>
      <c r="G7" s="17">
        <v>0</v>
      </c>
      <c r="H7" s="38">
        <f t="shared" si="0"/>
        <v>0</v>
      </c>
      <c r="I7" s="53">
        <f t="shared" si="1"/>
        <v>0</v>
      </c>
      <c r="J7" s="18">
        <v>1</v>
      </c>
      <c r="K7" s="17">
        <v>0</v>
      </c>
      <c r="L7" s="39">
        <v>0</v>
      </c>
      <c r="M7" s="38">
        <f t="shared" si="2"/>
        <v>0</v>
      </c>
      <c r="N7" s="53">
        <f t="shared" si="3"/>
        <v>0</v>
      </c>
      <c r="O7" s="15">
        <v>1</v>
      </c>
      <c r="P7" s="17">
        <v>0</v>
      </c>
      <c r="Q7" s="17">
        <v>0</v>
      </c>
      <c r="R7" s="17">
        <f t="shared" si="4"/>
        <v>0</v>
      </c>
      <c r="S7" s="19">
        <f t="shared" si="5"/>
        <v>0</v>
      </c>
      <c r="T7" s="33" t="s">
        <v>212</v>
      </c>
    </row>
    <row r="8" spans="1:20" ht="15.75" x14ac:dyDescent="0.25">
      <c r="A8" s="45" t="s">
        <v>18</v>
      </c>
      <c r="B8" s="52" t="s">
        <v>29</v>
      </c>
      <c r="C8" s="13" t="s">
        <v>27</v>
      </c>
      <c r="D8" s="14" t="s">
        <v>28</v>
      </c>
      <c r="E8" s="15">
        <v>2</v>
      </c>
      <c r="F8" s="16">
        <v>0</v>
      </c>
      <c r="G8" s="17">
        <v>0</v>
      </c>
      <c r="H8" s="38">
        <f t="shared" si="0"/>
        <v>0</v>
      </c>
      <c r="I8" s="53">
        <f t="shared" si="1"/>
        <v>0</v>
      </c>
      <c r="J8" s="18">
        <v>1</v>
      </c>
      <c r="K8" s="17">
        <v>0</v>
      </c>
      <c r="L8" s="39">
        <v>0</v>
      </c>
      <c r="M8" s="38">
        <f t="shared" si="2"/>
        <v>0</v>
      </c>
      <c r="N8" s="53">
        <f t="shared" si="3"/>
        <v>0</v>
      </c>
      <c r="O8" s="15">
        <v>1</v>
      </c>
      <c r="P8" s="17">
        <v>0</v>
      </c>
      <c r="Q8" s="17">
        <v>0</v>
      </c>
      <c r="R8" s="17">
        <f t="shared" si="4"/>
        <v>0</v>
      </c>
      <c r="S8" s="19">
        <f t="shared" si="5"/>
        <v>0</v>
      </c>
      <c r="T8" s="33" t="s">
        <v>212</v>
      </c>
    </row>
    <row r="9" spans="1:20" ht="15.75" x14ac:dyDescent="0.25">
      <c r="A9" s="45" t="s">
        <v>21</v>
      </c>
      <c r="B9" s="52" t="s">
        <v>33</v>
      </c>
      <c r="C9" s="13" t="s">
        <v>31</v>
      </c>
      <c r="D9" s="14" t="s">
        <v>32</v>
      </c>
      <c r="E9" s="15">
        <v>2</v>
      </c>
      <c r="F9" s="16">
        <v>0</v>
      </c>
      <c r="G9" s="17">
        <v>0</v>
      </c>
      <c r="H9" s="38">
        <f t="shared" si="0"/>
        <v>0</v>
      </c>
      <c r="I9" s="53">
        <f t="shared" si="1"/>
        <v>0</v>
      </c>
      <c r="J9" s="18">
        <v>1</v>
      </c>
      <c r="K9" s="17">
        <v>0</v>
      </c>
      <c r="L9" s="39">
        <v>0</v>
      </c>
      <c r="M9" s="38">
        <f t="shared" si="2"/>
        <v>0</v>
      </c>
      <c r="N9" s="53">
        <f t="shared" si="3"/>
        <v>0</v>
      </c>
      <c r="O9" s="15">
        <v>1</v>
      </c>
      <c r="P9" s="17">
        <v>0</v>
      </c>
      <c r="Q9" s="17">
        <v>0</v>
      </c>
      <c r="R9" s="17">
        <f t="shared" si="4"/>
        <v>0</v>
      </c>
      <c r="S9" s="19">
        <f t="shared" si="5"/>
        <v>0</v>
      </c>
      <c r="T9" s="33" t="s">
        <v>212</v>
      </c>
    </row>
    <row r="10" spans="1:20" ht="15.75" x14ac:dyDescent="0.25">
      <c r="A10" s="45" t="s">
        <v>22</v>
      </c>
      <c r="B10" s="52" t="s">
        <v>37</v>
      </c>
      <c r="C10" s="13" t="s">
        <v>35</v>
      </c>
      <c r="D10" s="14" t="s">
        <v>36</v>
      </c>
      <c r="E10" s="15">
        <v>2</v>
      </c>
      <c r="F10" s="16">
        <v>0</v>
      </c>
      <c r="G10" s="17">
        <v>0</v>
      </c>
      <c r="H10" s="38">
        <f t="shared" si="0"/>
        <v>0</v>
      </c>
      <c r="I10" s="53">
        <f t="shared" si="1"/>
        <v>0</v>
      </c>
      <c r="J10" s="18">
        <v>1</v>
      </c>
      <c r="K10" s="17">
        <v>0</v>
      </c>
      <c r="L10" s="39">
        <v>0</v>
      </c>
      <c r="M10" s="38">
        <f t="shared" si="2"/>
        <v>0</v>
      </c>
      <c r="N10" s="53">
        <f t="shared" si="3"/>
        <v>0</v>
      </c>
      <c r="O10" s="15">
        <v>1</v>
      </c>
      <c r="P10" s="17">
        <v>0</v>
      </c>
      <c r="Q10" s="17">
        <v>0</v>
      </c>
      <c r="R10" s="17">
        <f t="shared" si="4"/>
        <v>0</v>
      </c>
      <c r="S10" s="19">
        <f t="shared" si="5"/>
        <v>0</v>
      </c>
      <c r="T10" s="33" t="s">
        <v>212</v>
      </c>
    </row>
    <row r="11" spans="1:20" ht="15.75" x14ac:dyDescent="0.25">
      <c r="A11" s="45" t="s">
        <v>26</v>
      </c>
      <c r="B11" s="52" t="s">
        <v>41</v>
      </c>
      <c r="C11" s="13" t="s">
        <v>39</v>
      </c>
      <c r="D11" s="14" t="s">
        <v>40</v>
      </c>
      <c r="E11" s="15">
        <v>2</v>
      </c>
      <c r="F11" s="16">
        <v>0</v>
      </c>
      <c r="G11" s="17">
        <v>0</v>
      </c>
      <c r="H11" s="38">
        <f t="shared" si="0"/>
        <v>0</v>
      </c>
      <c r="I11" s="53">
        <f t="shared" si="1"/>
        <v>0</v>
      </c>
      <c r="J11" s="18">
        <v>1</v>
      </c>
      <c r="K11" s="17">
        <v>0</v>
      </c>
      <c r="L11" s="39">
        <v>0</v>
      </c>
      <c r="M11" s="38">
        <f t="shared" si="2"/>
        <v>0</v>
      </c>
      <c r="N11" s="53">
        <f t="shared" si="3"/>
        <v>0</v>
      </c>
      <c r="O11" s="15">
        <v>1</v>
      </c>
      <c r="P11" s="17">
        <v>0</v>
      </c>
      <c r="Q11" s="17">
        <v>0</v>
      </c>
      <c r="R11" s="17">
        <f t="shared" si="4"/>
        <v>0</v>
      </c>
      <c r="S11" s="19">
        <f t="shared" si="5"/>
        <v>0</v>
      </c>
      <c r="T11" s="33" t="s">
        <v>212</v>
      </c>
    </row>
    <row r="12" spans="1:20" ht="15.75" x14ac:dyDescent="0.25">
      <c r="A12" s="45" t="s">
        <v>30</v>
      </c>
      <c r="B12" s="52" t="s">
        <v>45</v>
      </c>
      <c r="C12" s="13" t="s">
        <v>43</v>
      </c>
      <c r="D12" s="14" t="s">
        <v>44</v>
      </c>
      <c r="E12" s="15">
        <v>2</v>
      </c>
      <c r="F12" s="16">
        <v>0</v>
      </c>
      <c r="G12" s="17">
        <v>0</v>
      </c>
      <c r="H12" s="38">
        <f t="shared" si="0"/>
        <v>0</v>
      </c>
      <c r="I12" s="53">
        <f t="shared" si="1"/>
        <v>0</v>
      </c>
      <c r="J12" s="18">
        <v>1</v>
      </c>
      <c r="K12" s="17">
        <v>0</v>
      </c>
      <c r="L12" s="39">
        <v>0</v>
      </c>
      <c r="M12" s="38">
        <f t="shared" si="2"/>
        <v>0</v>
      </c>
      <c r="N12" s="53">
        <f t="shared" si="3"/>
        <v>0</v>
      </c>
      <c r="O12" s="15">
        <v>1</v>
      </c>
      <c r="P12" s="17">
        <v>0</v>
      </c>
      <c r="Q12" s="17">
        <v>0</v>
      </c>
      <c r="R12" s="17">
        <f t="shared" si="4"/>
        <v>0</v>
      </c>
      <c r="S12" s="19">
        <f t="shared" si="5"/>
        <v>0</v>
      </c>
      <c r="T12" s="33" t="s">
        <v>212</v>
      </c>
    </row>
    <row r="13" spans="1:20" ht="15.75" x14ac:dyDescent="0.25">
      <c r="A13" s="45" t="s">
        <v>34</v>
      </c>
      <c r="B13" s="52" t="s">
        <v>48</v>
      </c>
      <c r="C13" s="13">
        <v>80075567</v>
      </c>
      <c r="D13" s="14" t="s">
        <v>47</v>
      </c>
      <c r="E13" s="15">
        <v>3</v>
      </c>
      <c r="F13" s="16">
        <v>0</v>
      </c>
      <c r="G13" s="17">
        <v>0</v>
      </c>
      <c r="H13" s="38">
        <f t="shared" si="0"/>
        <v>0</v>
      </c>
      <c r="I13" s="53">
        <f t="shared" si="1"/>
        <v>0</v>
      </c>
      <c r="J13" s="18">
        <v>1</v>
      </c>
      <c r="K13" s="17">
        <v>0</v>
      </c>
      <c r="L13" s="39">
        <v>0</v>
      </c>
      <c r="M13" s="38">
        <f t="shared" si="2"/>
        <v>0</v>
      </c>
      <c r="N13" s="53">
        <f t="shared" si="3"/>
        <v>0</v>
      </c>
      <c r="O13" s="15">
        <v>1</v>
      </c>
      <c r="P13" s="17">
        <v>0</v>
      </c>
      <c r="Q13" s="17">
        <v>0</v>
      </c>
      <c r="R13" s="17">
        <f t="shared" si="4"/>
        <v>0</v>
      </c>
      <c r="S13" s="19">
        <f t="shared" si="5"/>
        <v>0</v>
      </c>
      <c r="T13" s="33" t="s">
        <v>212</v>
      </c>
    </row>
    <row r="14" spans="1:20" ht="15.75" x14ac:dyDescent="0.25">
      <c r="A14" s="45" t="s">
        <v>38</v>
      </c>
      <c r="B14" s="52" t="s">
        <v>51</v>
      </c>
      <c r="C14" s="13">
        <v>83065084</v>
      </c>
      <c r="D14" s="14" t="s">
        <v>50</v>
      </c>
      <c r="E14" s="15">
        <v>2</v>
      </c>
      <c r="F14" s="16">
        <v>0</v>
      </c>
      <c r="G14" s="17">
        <v>0</v>
      </c>
      <c r="H14" s="38">
        <f t="shared" si="0"/>
        <v>0</v>
      </c>
      <c r="I14" s="53">
        <f t="shared" si="1"/>
        <v>0</v>
      </c>
      <c r="J14" s="18">
        <v>1</v>
      </c>
      <c r="K14" s="17">
        <v>0</v>
      </c>
      <c r="L14" s="39">
        <v>0</v>
      </c>
      <c r="M14" s="38">
        <f t="shared" si="2"/>
        <v>0</v>
      </c>
      <c r="N14" s="53">
        <f t="shared" si="3"/>
        <v>0</v>
      </c>
      <c r="O14" s="15">
        <v>1</v>
      </c>
      <c r="P14" s="17">
        <v>0</v>
      </c>
      <c r="Q14" s="17">
        <v>0</v>
      </c>
      <c r="R14" s="17">
        <f t="shared" si="4"/>
        <v>0</v>
      </c>
      <c r="S14" s="19">
        <f t="shared" si="5"/>
        <v>0</v>
      </c>
      <c r="T14" s="33" t="s">
        <v>212</v>
      </c>
    </row>
    <row r="15" spans="1:20" ht="15.75" x14ac:dyDescent="0.25">
      <c r="A15" s="45" t="s">
        <v>42</v>
      </c>
      <c r="B15" s="52" t="s">
        <v>54</v>
      </c>
      <c r="C15" s="13">
        <v>83235687</v>
      </c>
      <c r="D15" s="14" t="s">
        <v>53</v>
      </c>
      <c r="E15" s="15">
        <v>2</v>
      </c>
      <c r="F15" s="16">
        <v>0</v>
      </c>
      <c r="G15" s="17">
        <v>0</v>
      </c>
      <c r="H15" s="38">
        <f t="shared" si="0"/>
        <v>0</v>
      </c>
      <c r="I15" s="53">
        <f t="shared" si="1"/>
        <v>0</v>
      </c>
      <c r="J15" s="18">
        <v>1</v>
      </c>
      <c r="K15" s="17">
        <v>0</v>
      </c>
      <c r="L15" s="39">
        <v>0</v>
      </c>
      <c r="M15" s="38">
        <f t="shared" si="2"/>
        <v>0</v>
      </c>
      <c r="N15" s="53">
        <f t="shared" si="3"/>
        <v>0</v>
      </c>
      <c r="O15" s="15">
        <v>1</v>
      </c>
      <c r="P15" s="17">
        <v>0</v>
      </c>
      <c r="Q15" s="17">
        <v>0</v>
      </c>
      <c r="R15" s="17">
        <f t="shared" si="4"/>
        <v>0</v>
      </c>
      <c r="S15" s="19">
        <f t="shared" si="5"/>
        <v>0</v>
      </c>
      <c r="T15" s="33" t="s">
        <v>212</v>
      </c>
    </row>
    <row r="16" spans="1:20" ht="15.75" x14ac:dyDescent="0.25">
      <c r="A16" s="45" t="s">
        <v>46</v>
      </c>
      <c r="B16" s="52" t="s">
        <v>57</v>
      </c>
      <c r="C16" s="13">
        <v>83235689</v>
      </c>
      <c r="D16" s="14" t="s">
        <v>56</v>
      </c>
      <c r="E16" s="15">
        <v>2</v>
      </c>
      <c r="F16" s="16">
        <v>0</v>
      </c>
      <c r="G16" s="17">
        <v>0</v>
      </c>
      <c r="H16" s="38">
        <f t="shared" si="0"/>
        <v>0</v>
      </c>
      <c r="I16" s="53">
        <f t="shared" si="1"/>
        <v>0</v>
      </c>
      <c r="J16" s="18">
        <v>1</v>
      </c>
      <c r="K16" s="17">
        <v>0</v>
      </c>
      <c r="L16" s="39">
        <v>0</v>
      </c>
      <c r="M16" s="38">
        <f t="shared" si="2"/>
        <v>0</v>
      </c>
      <c r="N16" s="53">
        <f t="shared" si="3"/>
        <v>0</v>
      </c>
      <c r="O16" s="15">
        <v>1</v>
      </c>
      <c r="P16" s="17">
        <v>0</v>
      </c>
      <c r="Q16" s="17">
        <v>0</v>
      </c>
      <c r="R16" s="17">
        <f t="shared" si="4"/>
        <v>0</v>
      </c>
      <c r="S16" s="19">
        <f t="shared" si="5"/>
        <v>0</v>
      </c>
      <c r="T16" s="33" t="s">
        <v>212</v>
      </c>
    </row>
    <row r="17" spans="1:20" ht="15.75" x14ac:dyDescent="0.25">
      <c r="A17" s="45" t="s">
        <v>49</v>
      </c>
      <c r="B17" s="52" t="s">
        <v>60</v>
      </c>
      <c r="C17" s="13">
        <v>83235690</v>
      </c>
      <c r="D17" s="14" t="s">
        <v>59</v>
      </c>
      <c r="E17" s="15">
        <v>2</v>
      </c>
      <c r="F17" s="16">
        <v>0</v>
      </c>
      <c r="G17" s="17">
        <v>0</v>
      </c>
      <c r="H17" s="38">
        <f t="shared" si="0"/>
        <v>0</v>
      </c>
      <c r="I17" s="53">
        <f t="shared" si="1"/>
        <v>0</v>
      </c>
      <c r="J17" s="18">
        <v>1</v>
      </c>
      <c r="K17" s="17">
        <v>0</v>
      </c>
      <c r="L17" s="39">
        <v>0</v>
      </c>
      <c r="M17" s="38">
        <f t="shared" si="2"/>
        <v>0</v>
      </c>
      <c r="N17" s="53">
        <f t="shared" si="3"/>
        <v>0</v>
      </c>
      <c r="O17" s="15">
        <v>1</v>
      </c>
      <c r="P17" s="17">
        <v>0</v>
      </c>
      <c r="Q17" s="17">
        <v>0</v>
      </c>
      <c r="R17" s="17">
        <f t="shared" si="4"/>
        <v>0</v>
      </c>
      <c r="S17" s="19">
        <f t="shared" si="5"/>
        <v>0</v>
      </c>
      <c r="T17" s="33" t="s">
        <v>212</v>
      </c>
    </row>
    <row r="18" spans="1:20" ht="15.75" x14ac:dyDescent="0.25">
      <c r="A18" s="45" t="s">
        <v>52</v>
      </c>
      <c r="B18" s="52" t="s">
        <v>63</v>
      </c>
      <c r="C18" s="13">
        <v>83084503</v>
      </c>
      <c r="D18" s="14" t="s">
        <v>62</v>
      </c>
      <c r="E18" s="15">
        <v>3</v>
      </c>
      <c r="F18" s="16">
        <v>0</v>
      </c>
      <c r="G18" s="17">
        <v>0</v>
      </c>
      <c r="H18" s="38">
        <f t="shared" si="0"/>
        <v>0</v>
      </c>
      <c r="I18" s="53">
        <f t="shared" si="1"/>
        <v>0</v>
      </c>
      <c r="J18" s="18">
        <v>1</v>
      </c>
      <c r="K18" s="17">
        <v>0</v>
      </c>
      <c r="L18" s="39">
        <v>0</v>
      </c>
      <c r="M18" s="38">
        <f t="shared" si="2"/>
        <v>0</v>
      </c>
      <c r="N18" s="53">
        <f t="shared" si="3"/>
        <v>0</v>
      </c>
      <c r="O18" s="15">
        <v>1</v>
      </c>
      <c r="P18" s="17">
        <v>0</v>
      </c>
      <c r="Q18" s="17">
        <v>0</v>
      </c>
      <c r="R18" s="17">
        <f t="shared" si="4"/>
        <v>0</v>
      </c>
      <c r="S18" s="19">
        <f t="shared" si="5"/>
        <v>0</v>
      </c>
      <c r="T18" s="33" t="s">
        <v>212</v>
      </c>
    </row>
    <row r="19" spans="1:20" ht="15.75" x14ac:dyDescent="0.25">
      <c r="A19" s="45" t="s">
        <v>55</v>
      </c>
      <c r="B19" s="52" t="s">
        <v>67</v>
      </c>
      <c r="C19" s="13" t="s">
        <v>65</v>
      </c>
      <c r="D19" s="14" t="s">
        <v>66</v>
      </c>
      <c r="E19" s="15">
        <v>2</v>
      </c>
      <c r="F19" s="16">
        <v>0</v>
      </c>
      <c r="G19" s="17">
        <v>0</v>
      </c>
      <c r="H19" s="38">
        <f t="shared" si="0"/>
        <v>0</v>
      </c>
      <c r="I19" s="53">
        <f t="shared" si="1"/>
        <v>0</v>
      </c>
      <c r="J19" s="18">
        <v>1</v>
      </c>
      <c r="K19" s="17">
        <v>0</v>
      </c>
      <c r="L19" s="39">
        <v>0</v>
      </c>
      <c r="M19" s="38">
        <f t="shared" si="2"/>
        <v>0</v>
      </c>
      <c r="N19" s="53">
        <f t="shared" si="3"/>
        <v>0</v>
      </c>
      <c r="O19" s="15">
        <v>1</v>
      </c>
      <c r="P19" s="17">
        <v>0</v>
      </c>
      <c r="Q19" s="17">
        <v>0</v>
      </c>
      <c r="R19" s="17">
        <f t="shared" si="4"/>
        <v>0</v>
      </c>
      <c r="S19" s="19">
        <f t="shared" si="5"/>
        <v>0</v>
      </c>
      <c r="T19" s="33" t="s">
        <v>212</v>
      </c>
    </row>
    <row r="20" spans="1:20" ht="15.75" x14ac:dyDescent="0.25">
      <c r="A20" s="45" t="s">
        <v>58</v>
      </c>
      <c r="B20" s="52" t="s">
        <v>72</v>
      </c>
      <c r="C20" s="13" t="s">
        <v>70</v>
      </c>
      <c r="D20" s="14" t="s">
        <v>71</v>
      </c>
      <c r="E20" s="15">
        <v>2</v>
      </c>
      <c r="F20" s="16">
        <v>0</v>
      </c>
      <c r="G20" s="17">
        <v>0</v>
      </c>
      <c r="H20" s="38">
        <f t="shared" si="0"/>
        <v>0</v>
      </c>
      <c r="I20" s="53">
        <f t="shared" si="1"/>
        <v>0</v>
      </c>
      <c r="J20" s="18">
        <v>1</v>
      </c>
      <c r="K20" s="17">
        <v>0</v>
      </c>
      <c r="L20" s="39">
        <v>0</v>
      </c>
      <c r="M20" s="38">
        <f t="shared" si="2"/>
        <v>0</v>
      </c>
      <c r="N20" s="53">
        <f t="shared" si="3"/>
        <v>0</v>
      </c>
      <c r="O20" s="15">
        <v>1</v>
      </c>
      <c r="P20" s="17">
        <v>0</v>
      </c>
      <c r="Q20" s="17">
        <v>0</v>
      </c>
      <c r="R20" s="17">
        <f t="shared" si="4"/>
        <v>0</v>
      </c>
      <c r="S20" s="19">
        <f t="shared" si="5"/>
        <v>0</v>
      </c>
      <c r="T20" s="33" t="s">
        <v>212</v>
      </c>
    </row>
    <row r="21" spans="1:20" ht="15.75" x14ac:dyDescent="0.25">
      <c r="A21" s="45" t="s">
        <v>61</v>
      </c>
      <c r="B21" s="52" t="s">
        <v>80</v>
      </c>
      <c r="C21" s="13" t="s">
        <v>78</v>
      </c>
      <c r="D21" s="14" t="s">
        <v>79</v>
      </c>
      <c r="E21" s="15">
        <v>2</v>
      </c>
      <c r="F21" s="16">
        <v>0</v>
      </c>
      <c r="G21" s="17">
        <v>0</v>
      </c>
      <c r="H21" s="38">
        <f t="shared" si="0"/>
        <v>0</v>
      </c>
      <c r="I21" s="53">
        <f t="shared" si="1"/>
        <v>0</v>
      </c>
      <c r="J21" s="18">
        <v>1</v>
      </c>
      <c r="K21" s="17">
        <v>0</v>
      </c>
      <c r="L21" s="39">
        <v>0</v>
      </c>
      <c r="M21" s="38">
        <f t="shared" si="2"/>
        <v>0</v>
      </c>
      <c r="N21" s="53">
        <f t="shared" si="3"/>
        <v>0</v>
      </c>
      <c r="O21" s="15">
        <v>1</v>
      </c>
      <c r="P21" s="17">
        <v>0</v>
      </c>
      <c r="Q21" s="17">
        <v>0</v>
      </c>
      <c r="R21" s="17">
        <f t="shared" si="4"/>
        <v>0</v>
      </c>
      <c r="S21" s="19">
        <f t="shared" si="5"/>
        <v>0</v>
      </c>
      <c r="T21" s="33" t="s">
        <v>212</v>
      </c>
    </row>
    <row r="22" spans="1:20" ht="15.75" x14ac:dyDescent="0.25">
      <c r="A22" s="45" t="s">
        <v>64</v>
      </c>
      <c r="B22" s="52" t="s">
        <v>20</v>
      </c>
      <c r="C22" s="13" t="s">
        <v>82</v>
      </c>
      <c r="D22" s="14" t="s">
        <v>83</v>
      </c>
      <c r="E22" s="15">
        <v>2</v>
      </c>
      <c r="F22" s="16">
        <v>0</v>
      </c>
      <c r="G22" s="17">
        <v>0</v>
      </c>
      <c r="H22" s="38">
        <f t="shared" si="0"/>
        <v>0</v>
      </c>
      <c r="I22" s="53">
        <f t="shared" si="1"/>
        <v>0</v>
      </c>
      <c r="J22" s="18">
        <v>1</v>
      </c>
      <c r="K22" s="17">
        <v>0</v>
      </c>
      <c r="L22" s="39">
        <v>0</v>
      </c>
      <c r="M22" s="38">
        <f t="shared" si="2"/>
        <v>0</v>
      </c>
      <c r="N22" s="53">
        <f t="shared" si="3"/>
        <v>0</v>
      </c>
      <c r="O22" s="15">
        <v>1</v>
      </c>
      <c r="P22" s="17">
        <v>0</v>
      </c>
      <c r="Q22" s="17">
        <v>0</v>
      </c>
      <c r="R22" s="17">
        <f t="shared" si="4"/>
        <v>0</v>
      </c>
      <c r="S22" s="19">
        <f t="shared" si="5"/>
        <v>0</v>
      </c>
      <c r="T22" s="33" t="s">
        <v>212</v>
      </c>
    </row>
    <row r="23" spans="1:20" ht="15.75" x14ac:dyDescent="0.25">
      <c r="A23" s="45" t="s">
        <v>68</v>
      </c>
      <c r="B23" s="52" t="s">
        <v>87</v>
      </c>
      <c r="C23" s="13" t="s">
        <v>85</v>
      </c>
      <c r="D23" s="14" t="s">
        <v>86</v>
      </c>
      <c r="E23" s="15">
        <v>2</v>
      </c>
      <c r="F23" s="16">
        <v>0</v>
      </c>
      <c r="G23" s="17">
        <v>0</v>
      </c>
      <c r="H23" s="38">
        <f t="shared" si="0"/>
        <v>0</v>
      </c>
      <c r="I23" s="53">
        <f t="shared" si="1"/>
        <v>0</v>
      </c>
      <c r="J23" s="18">
        <v>1</v>
      </c>
      <c r="K23" s="17">
        <v>0</v>
      </c>
      <c r="L23" s="39">
        <v>0</v>
      </c>
      <c r="M23" s="38">
        <f t="shared" si="2"/>
        <v>0</v>
      </c>
      <c r="N23" s="53">
        <f t="shared" si="3"/>
        <v>0</v>
      </c>
      <c r="O23" s="15">
        <v>1</v>
      </c>
      <c r="P23" s="17">
        <v>0</v>
      </c>
      <c r="Q23" s="17">
        <v>0</v>
      </c>
      <c r="R23" s="17">
        <f t="shared" si="4"/>
        <v>0</v>
      </c>
      <c r="S23" s="19">
        <f t="shared" si="5"/>
        <v>0</v>
      </c>
      <c r="T23" s="33" t="s">
        <v>212</v>
      </c>
    </row>
    <row r="24" spans="1:20" ht="15.75" x14ac:dyDescent="0.25">
      <c r="A24" s="45" t="s">
        <v>69</v>
      </c>
      <c r="B24" s="52" t="s">
        <v>90</v>
      </c>
      <c r="C24" s="13">
        <v>83178628</v>
      </c>
      <c r="D24" s="14" t="s">
        <v>89</v>
      </c>
      <c r="E24" s="15">
        <v>2</v>
      </c>
      <c r="F24" s="16">
        <v>0</v>
      </c>
      <c r="G24" s="17">
        <v>0</v>
      </c>
      <c r="H24" s="38">
        <f t="shared" si="0"/>
        <v>0</v>
      </c>
      <c r="I24" s="53">
        <f t="shared" si="1"/>
        <v>0</v>
      </c>
      <c r="J24" s="18">
        <v>1</v>
      </c>
      <c r="K24" s="17">
        <v>0</v>
      </c>
      <c r="L24" s="39">
        <v>0</v>
      </c>
      <c r="M24" s="38">
        <f t="shared" si="2"/>
        <v>0</v>
      </c>
      <c r="N24" s="53">
        <f t="shared" si="3"/>
        <v>0</v>
      </c>
      <c r="O24" s="15">
        <v>1</v>
      </c>
      <c r="P24" s="17">
        <v>0</v>
      </c>
      <c r="Q24" s="17">
        <v>0</v>
      </c>
      <c r="R24" s="17">
        <f t="shared" si="4"/>
        <v>0</v>
      </c>
      <c r="S24" s="19">
        <f t="shared" si="5"/>
        <v>0</v>
      </c>
      <c r="T24" s="33" t="s">
        <v>212</v>
      </c>
    </row>
    <row r="25" spans="1:20" ht="15.75" x14ac:dyDescent="0.25">
      <c r="A25" s="45" t="s">
        <v>73</v>
      </c>
      <c r="B25" s="52" t="s">
        <v>90</v>
      </c>
      <c r="C25" s="13">
        <v>83178629</v>
      </c>
      <c r="D25" s="14" t="s">
        <v>92</v>
      </c>
      <c r="E25" s="15">
        <v>2</v>
      </c>
      <c r="F25" s="16">
        <v>0</v>
      </c>
      <c r="G25" s="17">
        <v>0</v>
      </c>
      <c r="H25" s="38">
        <f t="shared" si="0"/>
        <v>0</v>
      </c>
      <c r="I25" s="53">
        <f t="shared" si="1"/>
        <v>0</v>
      </c>
      <c r="J25" s="18">
        <v>1</v>
      </c>
      <c r="K25" s="17">
        <v>0</v>
      </c>
      <c r="L25" s="39">
        <v>0</v>
      </c>
      <c r="M25" s="38">
        <f t="shared" si="2"/>
        <v>0</v>
      </c>
      <c r="N25" s="53">
        <f t="shared" si="3"/>
        <v>0</v>
      </c>
      <c r="O25" s="15">
        <v>1</v>
      </c>
      <c r="P25" s="17">
        <v>0</v>
      </c>
      <c r="Q25" s="17">
        <v>0</v>
      </c>
      <c r="R25" s="17">
        <f t="shared" si="4"/>
        <v>0</v>
      </c>
      <c r="S25" s="19">
        <f t="shared" si="5"/>
        <v>0</v>
      </c>
      <c r="T25" s="33" t="s">
        <v>212</v>
      </c>
    </row>
    <row r="26" spans="1:20" ht="15.75" x14ac:dyDescent="0.25">
      <c r="A26" s="45" t="s">
        <v>77</v>
      </c>
      <c r="B26" s="52" t="s">
        <v>95</v>
      </c>
      <c r="C26" s="13">
        <v>83112334</v>
      </c>
      <c r="D26" s="14" t="s">
        <v>94</v>
      </c>
      <c r="E26" s="15">
        <v>2</v>
      </c>
      <c r="F26" s="16">
        <v>0</v>
      </c>
      <c r="G26" s="17">
        <v>0</v>
      </c>
      <c r="H26" s="38">
        <f t="shared" si="0"/>
        <v>0</v>
      </c>
      <c r="I26" s="53">
        <f t="shared" si="1"/>
        <v>0</v>
      </c>
      <c r="J26" s="18">
        <v>1</v>
      </c>
      <c r="K26" s="17">
        <v>0</v>
      </c>
      <c r="L26" s="39">
        <v>0</v>
      </c>
      <c r="M26" s="38">
        <f t="shared" si="2"/>
        <v>0</v>
      </c>
      <c r="N26" s="53">
        <f t="shared" si="3"/>
        <v>0</v>
      </c>
      <c r="O26" s="15">
        <v>1</v>
      </c>
      <c r="P26" s="17">
        <v>0</v>
      </c>
      <c r="Q26" s="17">
        <v>0</v>
      </c>
      <c r="R26" s="17">
        <f t="shared" si="4"/>
        <v>0</v>
      </c>
      <c r="S26" s="19">
        <f t="shared" si="5"/>
        <v>0</v>
      </c>
      <c r="T26" s="33" t="s">
        <v>212</v>
      </c>
    </row>
    <row r="27" spans="1:20" ht="15.75" x14ac:dyDescent="0.25">
      <c r="A27" s="45" t="s">
        <v>81</v>
      </c>
      <c r="B27" s="52" t="s">
        <v>67</v>
      </c>
      <c r="C27" s="13" t="s">
        <v>97</v>
      </c>
      <c r="D27" s="14" t="s">
        <v>98</v>
      </c>
      <c r="E27" s="15">
        <v>2</v>
      </c>
      <c r="F27" s="16">
        <v>0</v>
      </c>
      <c r="G27" s="17">
        <v>0</v>
      </c>
      <c r="H27" s="38">
        <f t="shared" si="0"/>
        <v>0</v>
      </c>
      <c r="I27" s="53">
        <f t="shared" si="1"/>
        <v>0</v>
      </c>
      <c r="J27" s="18">
        <v>1</v>
      </c>
      <c r="K27" s="17">
        <v>0</v>
      </c>
      <c r="L27" s="39">
        <v>0</v>
      </c>
      <c r="M27" s="38">
        <f t="shared" si="2"/>
        <v>0</v>
      </c>
      <c r="N27" s="53">
        <f t="shared" si="3"/>
        <v>0</v>
      </c>
      <c r="O27" s="15">
        <v>1</v>
      </c>
      <c r="P27" s="17">
        <v>0</v>
      </c>
      <c r="Q27" s="17">
        <v>0</v>
      </c>
      <c r="R27" s="17">
        <f t="shared" si="4"/>
        <v>0</v>
      </c>
      <c r="S27" s="19">
        <f t="shared" si="5"/>
        <v>0</v>
      </c>
      <c r="T27" s="33" t="s">
        <v>212</v>
      </c>
    </row>
    <row r="28" spans="1:20" ht="15.75" x14ac:dyDescent="0.25">
      <c r="A28" s="45" t="s">
        <v>84</v>
      </c>
      <c r="B28" s="52" t="s">
        <v>102</v>
      </c>
      <c r="C28" s="13" t="s">
        <v>100</v>
      </c>
      <c r="D28" s="14" t="s">
        <v>101</v>
      </c>
      <c r="E28" s="15">
        <v>2</v>
      </c>
      <c r="F28" s="16">
        <v>0</v>
      </c>
      <c r="G28" s="17">
        <v>0</v>
      </c>
      <c r="H28" s="38">
        <f t="shared" si="0"/>
        <v>0</v>
      </c>
      <c r="I28" s="53">
        <f t="shared" si="1"/>
        <v>0</v>
      </c>
      <c r="J28" s="18">
        <v>1</v>
      </c>
      <c r="K28" s="17">
        <v>0</v>
      </c>
      <c r="L28" s="39">
        <v>0</v>
      </c>
      <c r="M28" s="38">
        <f t="shared" si="2"/>
        <v>0</v>
      </c>
      <c r="N28" s="53">
        <f t="shared" si="3"/>
        <v>0</v>
      </c>
      <c r="O28" s="15">
        <v>1</v>
      </c>
      <c r="P28" s="17">
        <v>0</v>
      </c>
      <c r="Q28" s="17">
        <v>0</v>
      </c>
      <c r="R28" s="17">
        <f t="shared" si="4"/>
        <v>0</v>
      </c>
      <c r="S28" s="19">
        <f t="shared" si="5"/>
        <v>0</v>
      </c>
      <c r="T28" s="33" t="s">
        <v>212</v>
      </c>
    </row>
    <row r="29" spans="1:20" ht="15.75" x14ac:dyDescent="0.25">
      <c r="A29" s="45" t="s">
        <v>88</v>
      </c>
      <c r="B29" s="52" t="s">
        <v>106</v>
      </c>
      <c r="C29" s="13" t="s">
        <v>104</v>
      </c>
      <c r="D29" s="14" t="s">
        <v>105</v>
      </c>
      <c r="E29" s="15">
        <v>3</v>
      </c>
      <c r="F29" s="16">
        <v>0</v>
      </c>
      <c r="G29" s="17">
        <v>0</v>
      </c>
      <c r="H29" s="38">
        <f t="shared" si="0"/>
        <v>0</v>
      </c>
      <c r="I29" s="53">
        <f t="shared" si="1"/>
        <v>0</v>
      </c>
      <c r="J29" s="18">
        <v>1</v>
      </c>
      <c r="K29" s="17">
        <v>0</v>
      </c>
      <c r="L29" s="39">
        <v>0</v>
      </c>
      <c r="M29" s="38">
        <f t="shared" si="2"/>
        <v>0</v>
      </c>
      <c r="N29" s="53">
        <f t="shared" si="3"/>
        <v>0</v>
      </c>
      <c r="O29" s="15">
        <v>1</v>
      </c>
      <c r="P29" s="17">
        <v>0</v>
      </c>
      <c r="Q29" s="17">
        <v>0</v>
      </c>
      <c r="R29" s="17">
        <f t="shared" si="4"/>
        <v>0</v>
      </c>
      <c r="S29" s="19">
        <f t="shared" si="5"/>
        <v>0</v>
      </c>
      <c r="T29" s="33" t="s">
        <v>212</v>
      </c>
    </row>
    <row r="30" spans="1:20" ht="15.75" x14ac:dyDescent="0.25">
      <c r="A30" s="45" t="s">
        <v>91</v>
      </c>
      <c r="B30" s="52" t="s">
        <v>90</v>
      </c>
      <c r="C30" s="13">
        <v>83178627</v>
      </c>
      <c r="D30" s="14" t="s">
        <v>108</v>
      </c>
      <c r="E30" s="15">
        <v>2</v>
      </c>
      <c r="F30" s="16">
        <v>0</v>
      </c>
      <c r="G30" s="17">
        <v>0</v>
      </c>
      <c r="H30" s="38">
        <f t="shared" si="0"/>
        <v>0</v>
      </c>
      <c r="I30" s="53">
        <f t="shared" si="1"/>
        <v>0</v>
      </c>
      <c r="J30" s="18">
        <v>1</v>
      </c>
      <c r="K30" s="17">
        <v>0</v>
      </c>
      <c r="L30" s="39">
        <v>0</v>
      </c>
      <c r="M30" s="38">
        <f t="shared" si="2"/>
        <v>0</v>
      </c>
      <c r="N30" s="53">
        <f t="shared" si="3"/>
        <v>0</v>
      </c>
      <c r="O30" s="15">
        <v>1</v>
      </c>
      <c r="P30" s="17">
        <v>0</v>
      </c>
      <c r="Q30" s="17">
        <v>0</v>
      </c>
      <c r="R30" s="17">
        <f t="shared" si="4"/>
        <v>0</v>
      </c>
      <c r="S30" s="19">
        <f t="shared" si="5"/>
        <v>0</v>
      </c>
      <c r="T30" s="33" t="s">
        <v>212</v>
      </c>
    </row>
    <row r="31" spans="1:20" ht="15.75" x14ac:dyDescent="0.25">
      <c r="A31" s="45" t="s">
        <v>93</v>
      </c>
      <c r="B31" s="52" t="s">
        <v>51</v>
      </c>
      <c r="C31" s="13" t="s">
        <v>110</v>
      </c>
      <c r="D31" s="14" t="s">
        <v>111</v>
      </c>
      <c r="E31" s="15">
        <v>2</v>
      </c>
      <c r="F31" s="16">
        <v>0</v>
      </c>
      <c r="G31" s="17">
        <v>0</v>
      </c>
      <c r="H31" s="38">
        <f t="shared" si="0"/>
        <v>0</v>
      </c>
      <c r="I31" s="53">
        <f t="shared" si="1"/>
        <v>0</v>
      </c>
      <c r="J31" s="18">
        <v>1</v>
      </c>
      <c r="K31" s="17">
        <v>0</v>
      </c>
      <c r="L31" s="39">
        <v>0</v>
      </c>
      <c r="M31" s="38">
        <f t="shared" si="2"/>
        <v>0</v>
      </c>
      <c r="N31" s="53">
        <f t="shared" si="3"/>
        <v>0</v>
      </c>
      <c r="O31" s="15">
        <v>1</v>
      </c>
      <c r="P31" s="17">
        <v>0</v>
      </c>
      <c r="Q31" s="17">
        <v>0</v>
      </c>
      <c r="R31" s="17">
        <f t="shared" si="4"/>
        <v>0</v>
      </c>
      <c r="S31" s="19">
        <f t="shared" si="5"/>
        <v>0</v>
      </c>
      <c r="T31" s="33" t="s">
        <v>212</v>
      </c>
    </row>
    <row r="32" spans="1:20" ht="15.75" x14ac:dyDescent="0.25">
      <c r="A32" s="45" t="s">
        <v>96</v>
      </c>
      <c r="B32" s="52" t="s">
        <v>115</v>
      </c>
      <c r="C32" s="13" t="s">
        <v>113</v>
      </c>
      <c r="D32" s="14" t="s">
        <v>114</v>
      </c>
      <c r="E32" s="15">
        <v>2</v>
      </c>
      <c r="F32" s="16">
        <v>0</v>
      </c>
      <c r="G32" s="17">
        <v>0</v>
      </c>
      <c r="H32" s="38">
        <f t="shared" si="0"/>
        <v>0</v>
      </c>
      <c r="I32" s="53">
        <f t="shared" si="1"/>
        <v>0</v>
      </c>
      <c r="J32" s="18">
        <v>1</v>
      </c>
      <c r="K32" s="17">
        <v>0</v>
      </c>
      <c r="L32" s="39">
        <v>0</v>
      </c>
      <c r="M32" s="38">
        <f t="shared" si="2"/>
        <v>0</v>
      </c>
      <c r="N32" s="53">
        <f t="shared" si="3"/>
        <v>0</v>
      </c>
      <c r="O32" s="15">
        <v>1</v>
      </c>
      <c r="P32" s="17">
        <v>0</v>
      </c>
      <c r="Q32" s="17">
        <v>0</v>
      </c>
      <c r="R32" s="17">
        <f t="shared" si="4"/>
        <v>0</v>
      </c>
      <c r="S32" s="19">
        <f t="shared" si="5"/>
        <v>0</v>
      </c>
      <c r="T32" s="33" t="s">
        <v>212</v>
      </c>
    </row>
    <row r="33" spans="1:20" ht="15.75" x14ac:dyDescent="0.25">
      <c r="A33" s="45" t="s">
        <v>99</v>
      </c>
      <c r="B33" s="52" t="s">
        <v>129</v>
      </c>
      <c r="C33" s="13" t="s">
        <v>128</v>
      </c>
      <c r="D33" s="14" t="s">
        <v>161</v>
      </c>
      <c r="E33" s="15">
        <v>2</v>
      </c>
      <c r="F33" s="16">
        <v>0</v>
      </c>
      <c r="G33" s="17">
        <v>0</v>
      </c>
      <c r="H33" s="38">
        <f t="shared" si="0"/>
        <v>0</v>
      </c>
      <c r="I33" s="53">
        <f t="shared" si="1"/>
        <v>0</v>
      </c>
      <c r="J33" s="18">
        <v>1</v>
      </c>
      <c r="K33" s="17">
        <v>0</v>
      </c>
      <c r="L33" s="39">
        <v>0</v>
      </c>
      <c r="M33" s="38">
        <f t="shared" si="2"/>
        <v>0</v>
      </c>
      <c r="N33" s="53">
        <f t="shared" si="3"/>
        <v>0</v>
      </c>
      <c r="O33" s="15">
        <v>1</v>
      </c>
      <c r="P33" s="17">
        <v>0</v>
      </c>
      <c r="Q33" s="17">
        <v>0</v>
      </c>
      <c r="R33" s="17">
        <f t="shared" si="4"/>
        <v>0</v>
      </c>
      <c r="S33" s="19">
        <f t="shared" si="5"/>
        <v>0</v>
      </c>
      <c r="T33" s="33" t="s">
        <v>213</v>
      </c>
    </row>
    <row r="34" spans="1:20" ht="31.5" x14ac:dyDescent="0.25">
      <c r="A34" s="45" t="s">
        <v>103</v>
      </c>
      <c r="B34" s="54" t="s">
        <v>145</v>
      </c>
      <c r="C34" s="13" t="s">
        <v>130</v>
      </c>
      <c r="D34" s="14" t="s">
        <v>162</v>
      </c>
      <c r="E34" s="15">
        <v>3</v>
      </c>
      <c r="F34" s="16">
        <v>0</v>
      </c>
      <c r="G34" s="17">
        <v>0</v>
      </c>
      <c r="H34" s="38">
        <f t="shared" si="0"/>
        <v>0</v>
      </c>
      <c r="I34" s="53">
        <f t="shared" si="1"/>
        <v>0</v>
      </c>
      <c r="J34" s="18">
        <v>2</v>
      </c>
      <c r="K34" s="17">
        <v>0</v>
      </c>
      <c r="L34" s="39">
        <v>0</v>
      </c>
      <c r="M34" s="38">
        <f t="shared" si="2"/>
        <v>0</v>
      </c>
      <c r="N34" s="53">
        <f t="shared" si="3"/>
        <v>0</v>
      </c>
      <c r="O34" s="15">
        <v>2</v>
      </c>
      <c r="P34" s="17">
        <v>0</v>
      </c>
      <c r="Q34" s="17">
        <v>0</v>
      </c>
      <c r="R34" s="17">
        <f t="shared" si="4"/>
        <v>0</v>
      </c>
      <c r="S34" s="19">
        <f t="shared" si="5"/>
        <v>0</v>
      </c>
      <c r="T34" s="34" t="s">
        <v>214</v>
      </c>
    </row>
    <row r="35" spans="1:20" ht="15.75" x14ac:dyDescent="0.25">
      <c r="A35" s="45" t="s">
        <v>107</v>
      </c>
      <c r="B35" s="52" t="s">
        <v>146</v>
      </c>
      <c r="C35" s="13" t="s">
        <v>131</v>
      </c>
      <c r="D35" s="14" t="s">
        <v>163</v>
      </c>
      <c r="E35" s="15">
        <v>2</v>
      </c>
      <c r="F35" s="16">
        <v>0</v>
      </c>
      <c r="G35" s="17">
        <v>0</v>
      </c>
      <c r="H35" s="38">
        <f t="shared" ref="H35:H66" si="6">F35+G35</f>
        <v>0</v>
      </c>
      <c r="I35" s="53">
        <f t="shared" ref="I35:I66" si="7">E35*H35</f>
        <v>0</v>
      </c>
      <c r="J35" s="18">
        <v>1</v>
      </c>
      <c r="K35" s="17">
        <v>0</v>
      </c>
      <c r="L35" s="39">
        <v>0</v>
      </c>
      <c r="M35" s="38">
        <f t="shared" si="2"/>
        <v>0</v>
      </c>
      <c r="N35" s="53">
        <f t="shared" si="3"/>
        <v>0</v>
      </c>
      <c r="O35" s="15">
        <v>1</v>
      </c>
      <c r="P35" s="17">
        <v>0</v>
      </c>
      <c r="Q35" s="17">
        <v>0</v>
      </c>
      <c r="R35" s="17">
        <f t="shared" si="4"/>
        <v>0</v>
      </c>
      <c r="S35" s="19">
        <f t="shared" si="5"/>
        <v>0</v>
      </c>
      <c r="T35" s="33" t="s">
        <v>212</v>
      </c>
    </row>
    <row r="36" spans="1:20" ht="14.1" customHeight="1" x14ac:dyDescent="0.25">
      <c r="A36" s="45" t="s">
        <v>109</v>
      </c>
      <c r="B36" s="52" t="s">
        <v>147</v>
      </c>
      <c r="C36" s="13" t="s">
        <v>132</v>
      </c>
      <c r="D36" s="14" t="s">
        <v>164</v>
      </c>
      <c r="E36" s="15">
        <v>2</v>
      </c>
      <c r="F36" s="16">
        <v>0</v>
      </c>
      <c r="G36" s="17">
        <v>0</v>
      </c>
      <c r="H36" s="38">
        <f t="shared" si="6"/>
        <v>0</v>
      </c>
      <c r="I36" s="53">
        <f t="shared" si="7"/>
        <v>0</v>
      </c>
      <c r="J36" s="18">
        <v>1</v>
      </c>
      <c r="K36" s="17">
        <v>0</v>
      </c>
      <c r="L36" s="39">
        <v>0</v>
      </c>
      <c r="M36" s="38">
        <f t="shared" si="2"/>
        <v>0</v>
      </c>
      <c r="N36" s="53">
        <f t="shared" si="3"/>
        <v>0</v>
      </c>
      <c r="O36" s="15">
        <v>1</v>
      </c>
      <c r="P36" s="17">
        <v>0</v>
      </c>
      <c r="Q36" s="17">
        <v>0</v>
      </c>
      <c r="R36" s="17">
        <f t="shared" si="4"/>
        <v>0</v>
      </c>
      <c r="S36" s="19">
        <f t="shared" si="5"/>
        <v>0</v>
      </c>
      <c r="T36" s="33" t="s">
        <v>212</v>
      </c>
    </row>
    <row r="37" spans="1:20" ht="15.75" x14ac:dyDescent="0.25">
      <c r="A37" s="45" t="s">
        <v>112</v>
      </c>
      <c r="B37" s="52" t="s">
        <v>148</v>
      </c>
      <c r="C37" s="13" t="s">
        <v>133</v>
      </c>
      <c r="D37" s="14" t="s">
        <v>173</v>
      </c>
      <c r="E37" s="15">
        <v>2</v>
      </c>
      <c r="F37" s="16">
        <v>0</v>
      </c>
      <c r="G37" s="17">
        <v>0</v>
      </c>
      <c r="H37" s="38">
        <f t="shared" si="6"/>
        <v>0</v>
      </c>
      <c r="I37" s="53">
        <f t="shared" si="7"/>
        <v>0</v>
      </c>
      <c r="J37" s="18">
        <v>1</v>
      </c>
      <c r="K37" s="17">
        <v>0</v>
      </c>
      <c r="L37" s="39">
        <v>0</v>
      </c>
      <c r="M37" s="38">
        <f t="shared" si="2"/>
        <v>0</v>
      </c>
      <c r="N37" s="53">
        <f t="shared" si="3"/>
        <v>0</v>
      </c>
      <c r="O37" s="15">
        <v>1</v>
      </c>
      <c r="P37" s="17">
        <v>0</v>
      </c>
      <c r="Q37" s="17">
        <v>0</v>
      </c>
      <c r="R37" s="17">
        <f t="shared" si="4"/>
        <v>0</v>
      </c>
      <c r="S37" s="19">
        <f t="shared" si="5"/>
        <v>0</v>
      </c>
      <c r="T37" s="33" t="s">
        <v>212</v>
      </c>
    </row>
    <row r="38" spans="1:20" ht="15.75" x14ac:dyDescent="0.25">
      <c r="A38" s="45" t="s">
        <v>116</v>
      </c>
      <c r="B38" s="52" t="s">
        <v>149</v>
      </c>
      <c r="C38" s="13" t="s">
        <v>134</v>
      </c>
      <c r="D38" s="14" t="s">
        <v>169</v>
      </c>
      <c r="E38" s="15">
        <v>2</v>
      </c>
      <c r="F38" s="16">
        <v>0</v>
      </c>
      <c r="G38" s="17">
        <v>0</v>
      </c>
      <c r="H38" s="38">
        <f t="shared" si="6"/>
        <v>0</v>
      </c>
      <c r="I38" s="53">
        <f t="shared" si="7"/>
        <v>0</v>
      </c>
      <c r="J38" s="18">
        <v>1</v>
      </c>
      <c r="K38" s="17">
        <v>0</v>
      </c>
      <c r="L38" s="39">
        <v>0</v>
      </c>
      <c r="M38" s="38">
        <f t="shared" si="2"/>
        <v>0</v>
      </c>
      <c r="N38" s="53">
        <f t="shared" si="3"/>
        <v>0</v>
      </c>
      <c r="O38" s="15">
        <v>1</v>
      </c>
      <c r="P38" s="17">
        <v>0</v>
      </c>
      <c r="Q38" s="17">
        <v>0</v>
      </c>
      <c r="R38" s="17">
        <f t="shared" si="4"/>
        <v>0</v>
      </c>
      <c r="S38" s="19">
        <f t="shared" si="5"/>
        <v>0</v>
      </c>
      <c r="T38" s="33" t="s">
        <v>212</v>
      </c>
    </row>
    <row r="39" spans="1:20" ht="15.75" x14ac:dyDescent="0.25">
      <c r="A39" s="45" t="s">
        <v>117</v>
      </c>
      <c r="B39" s="52" t="s">
        <v>150</v>
      </c>
      <c r="C39" s="13" t="s">
        <v>135</v>
      </c>
      <c r="D39" s="14" t="s">
        <v>170</v>
      </c>
      <c r="E39" s="15">
        <v>1</v>
      </c>
      <c r="F39" s="16">
        <v>0</v>
      </c>
      <c r="G39" s="17">
        <v>0</v>
      </c>
      <c r="H39" s="38">
        <f t="shared" si="6"/>
        <v>0</v>
      </c>
      <c r="I39" s="53">
        <f t="shared" si="7"/>
        <v>0</v>
      </c>
      <c r="J39" s="18">
        <v>1</v>
      </c>
      <c r="K39" s="17">
        <v>0</v>
      </c>
      <c r="L39" s="39">
        <v>0</v>
      </c>
      <c r="M39" s="38">
        <f t="shared" si="2"/>
        <v>0</v>
      </c>
      <c r="N39" s="53">
        <f t="shared" si="3"/>
        <v>0</v>
      </c>
      <c r="O39" s="15">
        <v>1</v>
      </c>
      <c r="P39" s="17">
        <v>0</v>
      </c>
      <c r="Q39" s="17">
        <v>0</v>
      </c>
      <c r="R39" s="17">
        <f t="shared" si="4"/>
        <v>0</v>
      </c>
      <c r="S39" s="19">
        <f t="shared" si="5"/>
        <v>0</v>
      </c>
      <c r="T39" s="33" t="s">
        <v>212</v>
      </c>
    </row>
    <row r="40" spans="1:20" ht="15.75" x14ac:dyDescent="0.25">
      <c r="A40" s="45" t="s">
        <v>118</v>
      </c>
      <c r="B40" s="52" t="s">
        <v>151</v>
      </c>
      <c r="C40" s="13" t="s">
        <v>136</v>
      </c>
      <c r="D40" s="14" t="s">
        <v>165</v>
      </c>
      <c r="E40" s="15">
        <v>2</v>
      </c>
      <c r="F40" s="16">
        <v>0</v>
      </c>
      <c r="G40" s="17">
        <v>0</v>
      </c>
      <c r="H40" s="38">
        <f t="shared" si="6"/>
        <v>0</v>
      </c>
      <c r="I40" s="53">
        <f t="shared" si="7"/>
        <v>0</v>
      </c>
      <c r="J40" s="18">
        <v>1</v>
      </c>
      <c r="K40" s="17">
        <v>0</v>
      </c>
      <c r="L40" s="39">
        <v>0</v>
      </c>
      <c r="M40" s="38">
        <f t="shared" si="2"/>
        <v>0</v>
      </c>
      <c r="N40" s="53">
        <f t="shared" si="3"/>
        <v>0</v>
      </c>
      <c r="O40" s="15">
        <v>1</v>
      </c>
      <c r="P40" s="17">
        <v>0</v>
      </c>
      <c r="Q40" s="17">
        <v>0</v>
      </c>
      <c r="R40" s="17">
        <f t="shared" si="4"/>
        <v>0</v>
      </c>
      <c r="S40" s="19">
        <f t="shared" si="5"/>
        <v>0</v>
      </c>
      <c r="T40" s="33" t="s">
        <v>212</v>
      </c>
    </row>
    <row r="41" spans="1:20" ht="15.75" x14ac:dyDescent="0.25">
      <c r="A41" s="45" t="s">
        <v>119</v>
      </c>
      <c r="B41" s="52" t="s">
        <v>171</v>
      </c>
      <c r="C41" s="13" t="s">
        <v>137</v>
      </c>
      <c r="D41" s="14" t="s">
        <v>172</v>
      </c>
      <c r="E41" s="15">
        <v>2</v>
      </c>
      <c r="F41" s="16">
        <v>0</v>
      </c>
      <c r="G41" s="17">
        <v>0</v>
      </c>
      <c r="H41" s="38">
        <f t="shared" si="6"/>
        <v>0</v>
      </c>
      <c r="I41" s="53">
        <f t="shared" si="7"/>
        <v>0</v>
      </c>
      <c r="J41" s="18">
        <v>1</v>
      </c>
      <c r="K41" s="17">
        <v>0</v>
      </c>
      <c r="L41" s="39">
        <v>0</v>
      </c>
      <c r="M41" s="38">
        <f t="shared" si="2"/>
        <v>0</v>
      </c>
      <c r="N41" s="53">
        <f t="shared" si="3"/>
        <v>0</v>
      </c>
      <c r="O41" s="15">
        <v>1</v>
      </c>
      <c r="P41" s="17">
        <v>0</v>
      </c>
      <c r="Q41" s="17">
        <v>0</v>
      </c>
      <c r="R41" s="17">
        <f t="shared" si="4"/>
        <v>0</v>
      </c>
      <c r="S41" s="19">
        <f t="shared" si="5"/>
        <v>0</v>
      </c>
      <c r="T41" s="33" t="s">
        <v>213</v>
      </c>
    </row>
    <row r="42" spans="1:20" ht="15.75" x14ac:dyDescent="0.25">
      <c r="A42" s="45" t="s">
        <v>120</v>
      </c>
      <c r="B42" s="52" t="s">
        <v>152</v>
      </c>
      <c r="C42" s="13" t="s">
        <v>138</v>
      </c>
      <c r="D42" s="14" t="s">
        <v>174</v>
      </c>
      <c r="E42" s="15">
        <v>3</v>
      </c>
      <c r="F42" s="16">
        <v>0</v>
      </c>
      <c r="G42" s="17">
        <v>0</v>
      </c>
      <c r="H42" s="38">
        <f t="shared" si="6"/>
        <v>0</v>
      </c>
      <c r="I42" s="53">
        <f t="shared" si="7"/>
        <v>0</v>
      </c>
      <c r="J42" s="18">
        <v>2</v>
      </c>
      <c r="K42" s="17">
        <v>0</v>
      </c>
      <c r="L42" s="39">
        <v>0</v>
      </c>
      <c r="M42" s="38">
        <f t="shared" si="2"/>
        <v>0</v>
      </c>
      <c r="N42" s="53">
        <f t="shared" si="3"/>
        <v>0</v>
      </c>
      <c r="O42" s="15">
        <v>3</v>
      </c>
      <c r="P42" s="17">
        <v>0</v>
      </c>
      <c r="Q42" s="17">
        <v>0</v>
      </c>
      <c r="R42" s="17">
        <f t="shared" si="4"/>
        <v>0</v>
      </c>
      <c r="S42" s="19">
        <f t="shared" si="5"/>
        <v>0</v>
      </c>
      <c r="T42" s="34" t="s">
        <v>214</v>
      </c>
    </row>
    <row r="43" spans="1:20" ht="15.75" x14ac:dyDescent="0.25">
      <c r="A43" s="45" t="s">
        <v>121</v>
      </c>
      <c r="B43" s="55" t="s">
        <v>144</v>
      </c>
      <c r="C43" s="13" t="s">
        <v>143</v>
      </c>
      <c r="D43" s="20" t="s">
        <v>142</v>
      </c>
      <c r="E43" s="15">
        <v>2</v>
      </c>
      <c r="F43" s="16">
        <v>0</v>
      </c>
      <c r="G43" s="17">
        <v>0</v>
      </c>
      <c r="H43" s="38">
        <f t="shared" si="6"/>
        <v>0</v>
      </c>
      <c r="I43" s="53">
        <f t="shared" si="7"/>
        <v>0</v>
      </c>
      <c r="J43" s="18">
        <v>1</v>
      </c>
      <c r="K43" s="17">
        <v>0</v>
      </c>
      <c r="L43" s="39">
        <v>0</v>
      </c>
      <c r="M43" s="38">
        <f t="shared" si="2"/>
        <v>0</v>
      </c>
      <c r="N43" s="53">
        <f t="shared" si="3"/>
        <v>0</v>
      </c>
      <c r="O43" s="15">
        <v>2</v>
      </c>
      <c r="P43" s="17">
        <v>0</v>
      </c>
      <c r="Q43" s="17">
        <v>0</v>
      </c>
      <c r="R43" s="17">
        <f t="shared" si="4"/>
        <v>0</v>
      </c>
      <c r="S43" s="19">
        <f t="shared" si="5"/>
        <v>0</v>
      </c>
      <c r="T43" s="33" t="s">
        <v>212</v>
      </c>
    </row>
    <row r="44" spans="1:20" ht="15.75" x14ac:dyDescent="0.25">
      <c r="A44" s="45" t="s">
        <v>122</v>
      </c>
      <c r="B44" s="55" t="s">
        <v>153</v>
      </c>
      <c r="C44" s="13" t="s">
        <v>139</v>
      </c>
      <c r="D44" s="20" t="s">
        <v>140</v>
      </c>
      <c r="E44" s="15">
        <v>4</v>
      </c>
      <c r="F44" s="16">
        <v>0</v>
      </c>
      <c r="G44" s="17">
        <v>0</v>
      </c>
      <c r="H44" s="38">
        <f t="shared" si="6"/>
        <v>0</v>
      </c>
      <c r="I44" s="53">
        <f t="shared" si="7"/>
        <v>0</v>
      </c>
      <c r="J44" s="18">
        <v>2</v>
      </c>
      <c r="K44" s="17">
        <v>0</v>
      </c>
      <c r="L44" s="39">
        <v>0</v>
      </c>
      <c r="M44" s="38">
        <f t="shared" si="2"/>
        <v>0</v>
      </c>
      <c r="N44" s="53">
        <f t="shared" si="3"/>
        <v>0</v>
      </c>
      <c r="O44" s="15">
        <v>4</v>
      </c>
      <c r="P44" s="17">
        <v>0</v>
      </c>
      <c r="Q44" s="17">
        <v>0</v>
      </c>
      <c r="R44" s="17">
        <f t="shared" si="4"/>
        <v>0</v>
      </c>
      <c r="S44" s="19">
        <f t="shared" si="5"/>
        <v>0</v>
      </c>
      <c r="T44" s="33" t="s">
        <v>212</v>
      </c>
    </row>
    <row r="45" spans="1:20" ht="15.75" x14ac:dyDescent="0.25">
      <c r="A45" s="45" t="s">
        <v>123</v>
      </c>
      <c r="B45" s="55" t="s">
        <v>156</v>
      </c>
      <c r="C45" s="13" t="s">
        <v>154</v>
      </c>
      <c r="D45" s="20" t="s">
        <v>155</v>
      </c>
      <c r="E45" s="15">
        <v>1</v>
      </c>
      <c r="F45" s="16">
        <v>0</v>
      </c>
      <c r="G45" s="17">
        <v>0</v>
      </c>
      <c r="H45" s="38">
        <f t="shared" si="6"/>
        <v>0</v>
      </c>
      <c r="I45" s="53">
        <f t="shared" si="7"/>
        <v>0</v>
      </c>
      <c r="J45" s="18">
        <v>1</v>
      </c>
      <c r="K45" s="17">
        <v>0</v>
      </c>
      <c r="L45" s="39">
        <v>0</v>
      </c>
      <c r="M45" s="38">
        <f t="shared" si="2"/>
        <v>0</v>
      </c>
      <c r="N45" s="53">
        <f t="shared" si="3"/>
        <v>0</v>
      </c>
      <c r="O45" s="15">
        <v>1</v>
      </c>
      <c r="P45" s="17">
        <v>0</v>
      </c>
      <c r="Q45" s="17">
        <v>0</v>
      </c>
      <c r="R45" s="17">
        <f t="shared" si="4"/>
        <v>0</v>
      </c>
      <c r="S45" s="19">
        <f t="shared" si="5"/>
        <v>0</v>
      </c>
      <c r="T45" s="33" t="s">
        <v>212</v>
      </c>
    </row>
    <row r="46" spans="1:20" ht="15.75" x14ac:dyDescent="0.25">
      <c r="A46" s="45" t="s">
        <v>124</v>
      </c>
      <c r="B46" s="56" t="s">
        <v>158</v>
      </c>
      <c r="C46" s="21" t="s">
        <v>157</v>
      </c>
      <c r="D46" s="22" t="s">
        <v>160</v>
      </c>
      <c r="E46" s="23">
        <v>1</v>
      </c>
      <c r="F46" s="16">
        <v>0</v>
      </c>
      <c r="G46" s="17">
        <v>0</v>
      </c>
      <c r="H46" s="38">
        <f t="shared" si="6"/>
        <v>0</v>
      </c>
      <c r="I46" s="53">
        <f t="shared" si="7"/>
        <v>0</v>
      </c>
      <c r="J46" s="24">
        <v>1</v>
      </c>
      <c r="K46" s="17">
        <v>0</v>
      </c>
      <c r="L46" s="39">
        <v>0</v>
      </c>
      <c r="M46" s="38">
        <f t="shared" si="2"/>
        <v>0</v>
      </c>
      <c r="N46" s="53">
        <f t="shared" si="3"/>
        <v>0</v>
      </c>
      <c r="O46" s="23">
        <v>1</v>
      </c>
      <c r="P46" s="17">
        <v>0</v>
      </c>
      <c r="Q46" s="17">
        <v>0</v>
      </c>
      <c r="R46" s="17">
        <f t="shared" si="4"/>
        <v>0</v>
      </c>
      <c r="S46" s="19">
        <f t="shared" si="5"/>
        <v>0</v>
      </c>
      <c r="T46" s="33" t="s">
        <v>212</v>
      </c>
    </row>
    <row r="47" spans="1:20" ht="15.75" x14ac:dyDescent="0.25">
      <c r="A47" s="45" t="s">
        <v>125</v>
      </c>
      <c r="B47" s="56" t="s">
        <v>166</v>
      </c>
      <c r="C47" s="25">
        <v>83075196</v>
      </c>
      <c r="D47" s="22" t="s">
        <v>162</v>
      </c>
      <c r="E47" s="23">
        <v>1</v>
      </c>
      <c r="F47" s="16">
        <v>0</v>
      </c>
      <c r="G47" s="17">
        <v>0</v>
      </c>
      <c r="H47" s="38">
        <f t="shared" si="6"/>
        <v>0</v>
      </c>
      <c r="I47" s="53">
        <f t="shared" si="7"/>
        <v>0</v>
      </c>
      <c r="J47" s="24">
        <v>1</v>
      </c>
      <c r="K47" s="17">
        <v>0</v>
      </c>
      <c r="L47" s="39">
        <v>0</v>
      </c>
      <c r="M47" s="38">
        <f t="shared" si="2"/>
        <v>0</v>
      </c>
      <c r="N47" s="53">
        <f t="shared" si="3"/>
        <v>0</v>
      </c>
      <c r="O47" s="23">
        <v>2</v>
      </c>
      <c r="P47" s="17">
        <v>0</v>
      </c>
      <c r="Q47" s="17">
        <v>0</v>
      </c>
      <c r="R47" s="17">
        <f t="shared" si="4"/>
        <v>0</v>
      </c>
      <c r="S47" s="19">
        <f t="shared" si="5"/>
        <v>0</v>
      </c>
      <c r="T47" s="33" t="s">
        <v>212</v>
      </c>
    </row>
    <row r="48" spans="1:20" ht="15.75" x14ac:dyDescent="0.25">
      <c r="A48" s="45" t="s">
        <v>126</v>
      </c>
      <c r="B48" s="52" t="s">
        <v>76</v>
      </c>
      <c r="C48" s="13" t="s">
        <v>74</v>
      </c>
      <c r="D48" s="14" t="s">
        <v>75</v>
      </c>
      <c r="E48" s="15">
        <v>1</v>
      </c>
      <c r="F48" s="16">
        <v>0</v>
      </c>
      <c r="G48" s="17">
        <v>0</v>
      </c>
      <c r="H48" s="38">
        <f t="shared" si="6"/>
        <v>0</v>
      </c>
      <c r="I48" s="53">
        <f t="shared" si="7"/>
        <v>0</v>
      </c>
      <c r="J48" s="18">
        <v>1</v>
      </c>
      <c r="K48" s="17">
        <v>0</v>
      </c>
      <c r="L48" s="39">
        <v>0</v>
      </c>
      <c r="M48" s="38">
        <f t="shared" si="2"/>
        <v>0</v>
      </c>
      <c r="N48" s="53">
        <f t="shared" si="3"/>
        <v>0</v>
      </c>
      <c r="O48" s="15">
        <v>1</v>
      </c>
      <c r="P48" s="17">
        <v>0</v>
      </c>
      <c r="Q48" s="17">
        <v>0</v>
      </c>
      <c r="R48" s="17">
        <f t="shared" si="4"/>
        <v>0</v>
      </c>
      <c r="S48" s="19">
        <f t="shared" si="5"/>
        <v>0</v>
      </c>
      <c r="T48" s="33" t="s">
        <v>215</v>
      </c>
    </row>
    <row r="49" spans="1:20" ht="15.75" x14ac:dyDescent="0.25">
      <c r="A49" s="45" t="s">
        <v>127</v>
      </c>
      <c r="B49" s="52" t="s">
        <v>177</v>
      </c>
      <c r="C49" s="13" t="s">
        <v>176</v>
      </c>
      <c r="D49" s="14" t="s">
        <v>175</v>
      </c>
      <c r="E49" s="15">
        <v>2</v>
      </c>
      <c r="F49" s="16">
        <v>0</v>
      </c>
      <c r="G49" s="17">
        <v>0</v>
      </c>
      <c r="H49" s="38">
        <f t="shared" si="6"/>
        <v>0</v>
      </c>
      <c r="I49" s="53">
        <f t="shared" si="7"/>
        <v>0</v>
      </c>
      <c r="J49" s="18">
        <v>1</v>
      </c>
      <c r="K49" s="17">
        <v>0</v>
      </c>
      <c r="L49" s="39">
        <v>0</v>
      </c>
      <c r="M49" s="38">
        <f t="shared" si="2"/>
        <v>0</v>
      </c>
      <c r="N49" s="53">
        <f t="shared" si="3"/>
        <v>0</v>
      </c>
      <c r="O49" s="15">
        <v>1</v>
      </c>
      <c r="P49" s="17">
        <v>0</v>
      </c>
      <c r="Q49" s="17">
        <v>0</v>
      </c>
      <c r="R49" s="17">
        <f t="shared" si="4"/>
        <v>0</v>
      </c>
      <c r="S49" s="19">
        <f t="shared" si="5"/>
        <v>0</v>
      </c>
      <c r="T49" s="33" t="s">
        <v>212</v>
      </c>
    </row>
    <row r="50" spans="1:20" ht="15.75" x14ac:dyDescent="0.25">
      <c r="A50" s="45" t="s">
        <v>167</v>
      </c>
      <c r="B50" s="52" t="s">
        <v>51</v>
      </c>
      <c r="C50" s="13" t="s">
        <v>179</v>
      </c>
      <c r="D50" s="14" t="s">
        <v>178</v>
      </c>
      <c r="E50" s="15">
        <v>1</v>
      </c>
      <c r="F50" s="16">
        <v>0</v>
      </c>
      <c r="G50" s="17">
        <v>0</v>
      </c>
      <c r="H50" s="38">
        <f t="shared" si="6"/>
        <v>0</v>
      </c>
      <c r="I50" s="53">
        <f t="shared" si="7"/>
        <v>0</v>
      </c>
      <c r="J50" s="18">
        <v>1</v>
      </c>
      <c r="K50" s="17">
        <v>0</v>
      </c>
      <c r="L50" s="39">
        <v>0</v>
      </c>
      <c r="M50" s="38">
        <f t="shared" si="2"/>
        <v>0</v>
      </c>
      <c r="N50" s="53">
        <f t="shared" si="3"/>
        <v>0</v>
      </c>
      <c r="O50" s="15">
        <v>1</v>
      </c>
      <c r="P50" s="17">
        <v>0</v>
      </c>
      <c r="Q50" s="17">
        <v>0</v>
      </c>
      <c r="R50" s="17">
        <f t="shared" si="4"/>
        <v>0</v>
      </c>
      <c r="S50" s="19">
        <f t="shared" si="5"/>
        <v>0</v>
      </c>
      <c r="T50" s="33" t="s">
        <v>212</v>
      </c>
    </row>
    <row r="51" spans="1:20" ht="15.75" x14ac:dyDescent="0.25">
      <c r="A51" s="45" t="s">
        <v>168</v>
      </c>
      <c r="B51" s="52" t="s">
        <v>182</v>
      </c>
      <c r="C51" s="13" t="s">
        <v>181</v>
      </c>
      <c r="D51" s="14" t="s">
        <v>180</v>
      </c>
      <c r="E51" s="15">
        <v>1</v>
      </c>
      <c r="F51" s="16">
        <v>0</v>
      </c>
      <c r="G51" s="17">
        <v>0</v>
      </c>
      <c r="H51" s="38">
        <f t="shared" si="6"/>
        <v>0</v>
      </c>
      <c r="I51" s="53">
        <f t="shared" si="7"/>
        <v>0</v>
      </c>
      <c r="J51" s="18">
        <v>1</v>
      </c>
      <c r="K51" s="17">
        <v>0</v>
      </c>
      <c r="L51" s="39">
        <v>0</v>
      </c>
      <c r="M51" s="38">
        <f t="shared" si="2"/>
        <v>0</v>
      </c>
      <c r="N51" s="53">
        <f t="shared" si="3"/>
        <v>0</v>
      </c>
      <c r="O51" s="15">
        <v>1</v>
      </c>
      <c r="P51" s="17">
        <v>0</v>
      </c>
      <c r="Q51" s="17">
        <v>0</v>
      </c>
      <c r="R51" s="17">
        <f t="shared" si="4"/>
        <v>0</v>
      </c>
      <c r="S51" s="19">
        <f t="shared" si="5"/>
        <v>0</v>
      </c>
      <c r="T51" s="33" t="s">
        <v>212</v>
      </c>
    </row>
    <row r="52" spans="1:20" ht="13.5" customHeight="1" x14ac:dyDescent="0.25">
      <c r="A52" s="45" t="s">
        <v>193</v>
      </c>
      <c r="B52" s="52" t="s">
        <v>185</v>
      </c>
      <c r="C52" s="13" t="s">
        <v>184</v>
      </c>
      <c r="D52" s="14" t="s">
        <v>183</v>
      </c>
      <c r="E52" s="15">
        <v>1</v>
      </c>
      <c r="F52" s="16">
        <v>0</v>
      </c>
      <c r="G52" s="17">
        <v>0</v>
      </c>
      <c r="H52" s="38">
        <f t="shared" si="6"/>
        <v>0</v>
      </c>
      <c r="I52" s="53">
        <f t="shared" si="7"/>
        <v>0</v>
      </c>
      <c r="J52" s="18">
        <v>1</v>
      </c>
      <c r="K52" s="17">
        <v>0</v>
      </c>
      <c r="L52" s="39">
        <v>0</v>
      </c>
      <c r="M52" s="38">
        <f t="shared" si="2"/>
        <v>0</v>
      </c>
      <c r="N52" s="53">
        <f t="shared" si="3"/>
        <v>0</v>
      </c>
      <c r="O52" s="15">
        <v>1</v>
      </c>
      <c r="P52" s="17">
        <v>0</v>
      </c>
      <c r="Q52" s="17">
        <v>0</v>
      </c>
      <c r="R52" s="17">
        <f t="shared" si="4"/>
        <v>0</v>
      </c>
      <c r="S52" s="19">
        <f t="shared" si="5"/>
        <v>0</v>
      </c>
      <c r="T52" s="33" t="s">
        <v>212</v>
      </c>
    </row>
    <row r="53" spans="1:20" ht="13.5" customHeight="1" x14ac:dyDescent="0.25">
      <c r="A53" s="45" t="s">
        <v>194</v>
      </c>
      <c r="B53" s="52" t="s">
        <v>188</v>
      </c>
      <c r="C53" s="13" t="s">
        <v>187</v>
      </c>
      <c r="D53" s="14" t="s">
        <v>186</v>
      </c>
      <c r="E53" s="15">
        <v>1</v>
      </c>
      <c r="F53" s="16">
        <v>0</v>
      </c>
      <c r="G53" s="17">
        <v>0</v>
      </c>
      <c r="H53" s="38">
        <f t="shared" si="6"/>
        <v>0</v>
      </c>
      <c r="I53" s="53">
        <f t="shared" si="7"/>
        <v>0</v>
      </c>
      <c r="J53" s="18">
        <v>1</v>
      </c>
      <c r="K53" s="17">
        <v>0</v>
      </c>
      <c r="L53" s="39">
        <v>0</v>
      </c>
      <c r="M53" s="38">
        <f t="shared" si="2"/>
        <v>0</v>
      </c>
      <c r="N53" s="53">
        <f t="shared" si="3"/>
        <v>0</v>
      </c>
      <c r="O53" s="15">
        <v>1</v>
      </c>
      <c r="P53" s="17">
        <v>0</v>
      </c>
      <c r="Q53" s="17">
        <v>0</v>
      </c>
      <c r="R53" s="17">
        <f t="shared" si="4"/>
        <v>0</v>
      </c>
      <c r="S53" s="19">
        <f t="shared" si="5"/>
        <v>0</v>
      </c>
      <c r="T53" s="33" t="s">
        <v>212</v>
      </c>
    </row>
    <row r="54" spans="1:20" ht="13.5" customHeight="1" x14ac:dyDescent="0.25">
      <c r="A54" s="45" t="s">
        <v>195</v>
      </c>
      <c r="B54" s="56" t="s">
        <v>191</v>
      </c>
      <c r="C54" s="21" t="s">
        <v>190</v>
      </c>
      <c r="D54" s="22" t="s">
        <v>189</v>
      </c>
      <c r="E54" s="23">
        <v>2</v>
      </c>
      <c r="F54" s="16">
        <v>0</v>
      </c>
      <c r="G54" s="17">
        <v>0</v>
      </c>
      <c r="H54" s="38">
        <f t="shared" si="6"/>
        <v>0</v>
      </c>
      <c r="I54" s="53">
        <f t="shared" si="7"/>
        <v>0</v>
      </c>
      <c r="J54" s="24">
        <v>1</v>
      </c>
      <c r="K54" s="17">
        <v>0</v>
      </c>
      <c r="L54" s="39">
        <v>0</v>
      </c>
      <c r="M54" s="38">
        <f t="shared" si="2"/>
        <v>0</v>
      </c>
      <c r="N54" s="53">
        <f t="shared" si="3"/>
        <v>0</v>
      </c>
      <c r="O54" s="23">
        <v>1</v>
      </c>
      <c r="P54" s="17">
        <v>0</v>
      </c>
      <c r="Q54" s="17">
        <v>0</v>
      </c>
      <c r="R54" s="17">
        <f t="shared" si="4"/>
        <v>0</v>
      </c>
      <c r="S54" s="19">
        <f t="shared" si="5"/>
        <v>0</v>
      </c>
      <c r="T54" s="33" t="s">
        <v>212</v>
      </c>
    </row>
    <row r="55" spans="1:20" ht="16.5" thickBot="1" x14ac:dyDescent="0.3">
      <c r="A55" s="45" t="s">
        <v>196</v>
      </c>
      <c r="B55" s="52" t="s">
        <v>192</v>
      </c>
      <c r="C55" s="13" t="s">
        <v>143</v>
      </c>
      <c r="D55" s="14" t="s">
        <v>142</v>
      </c>
      <c r="E55" s="15">
        <v>1</v>
      </c>
      <c r="F55" s="16">
        <v>0</v>
      </c>
      <c r="G55" s="17">
        <v>0</v>
      </c>
      <c r="H55" s="38">
        <f t="shared" si="6"/>
        <v>0</v>
      </c>
      <c r="I55" s="53">
        <f t="shared" si="7"/>
        <v>0</v>
      </c>
      <c r="J55" s="18">
        <v>1</v>
      </c>
      <c r="K55" s="17">
        <v>0</v>
      </c>
      <c r="L55" s="43">
        <v>0</v>
      </c>
      <c r="M55" s="38">
        <f t="shared" si="2"/>
        <v>0</v>
      </c>
      <c r="N55" s="53">
        <f t="shared" si="3"/>
        <v>0</v>
      </c>
      <c r="O55" s="65">
        <v>2</v>
      </c>
      <c r="P55" s="17">
        <v>0</v>
      </c>
      <c r="Q55" s="17">
        <v>0</v>
      </c>
      <c r="R55" s="17">
        <f t="shared" si="4"/>
        <v>0</v>
      </c>
      <c r="S55" s="19">
        <f t="shared" si="5"/>
        <v>0</v>
      </c>
      <c r="T55" s="33" t="s">
        <v>212</v>
      </c>
    </row>
    <row r="56" spans="1:20" ht="42" customHeight="1" thickBot="1" x14ac:dyDescent="0.3">
      <c r="A56" s="7"/>
      <c r="B56" s="57" t="s">
        <v>141</v>
      </c>
      <c r="C56" s="58"/>
      <c r="D56" s="59"/>
      <c r="E56" s="60"/>
      <c r="F56" s="61"/>
      <c r="G56" s="62"/>
      <c r="H56" s="63">
        <f ca="1">SUM(H3:H56)</f>
        <v>0</v>
      </c>
      <c r="I56" s="64">
        <f ca="1">SUM(I3:I56)</f>
        <v>0</v>
      </c>
      <c r="J56" s="66"/>
      <c r="K56" s="69"/>
      <c r="L56" s="67"/>
      <c r="M56" s="67">
        <f>SUM(M3:M55)</f>
        <v>0</v>
      </c>
      <c r="N56" s="68">
        <f>SUM(N3:N55)</f>
        <v>0</v>
      </c>
      <c r="O56" s="26"/>
      <c r="P56" s="27"/>
      <c r="Q56" s="28"/>
      <c r="R56" s="28">
        <f>SUM(R3:R55)</f>
        <v>0</v>
      </c>
      <c r="S56" s="29">
        <f>SUM(S3:S55)</f>
        <v>0</v>
      </c>
      <c r="T56" s="31"/>
    </row>
    <row r="57" spans="1:20" thickTop="1" x14ac:dyDescent="0.2">
      <c r="F57" s="2"/>
      <c r="G57" s="40"/>
      <c r="H57" s="40"/>
      <c r="I57" s="2"/>
      <c r="K57" s="2"/>
      <c r="L57" s="2"/>
      <c r="M57" s="2"/>
      <c r="N57" s="2"/>
      <c r="P57" s="2"/>
      <c r="Q57" s="2"/>
      <c r="R57" s="2"/>
      <c r="S57" s="2"/>
    </row>
    <row r="58" spans="1:20" ht="14.25" x14ac:dyDescent="0.2">
      <c r="F58" s="41"/>
      <c r="G58" s="41"/>
      <c r="H58" s="41"/>
      <c r="I58" s="41"/>
      <c r="K58" s="41"/>
      <c r="L58" s="41"/>
      <c r="M58" s="41"/>
      <c r="N58" s="41"/>
      <c r="P58" s="5"/>
      <c r="Q58" s="5"/>
      <c r="R58" s="5"/>
      <c r="S58" s="5"/>
    </row>
    <row r="59" spans="1:20" x14ac:dyDescent="0.25">
      <c r="F59" s="40"/>
      <c r="G59" s="40"/>
      <c r="H59" s="40"/>
      <c r="I59" s="42"/>
      <c r="K59" s="42"/>
      <c r="L59" s="42"/>
      <c r="M59" s="42"/>
      <c r="N59" s="42"/>
    </row>
    <row r="60" spans="1:20" x14ac:dyDescent="0.25">
      <c r="F60" s="40"/>
      <c r="G60" s="40"/>
      <c r="H60" s="40"/>
      <c r="I60" s="42"/>
      <c r="K60" s="42"/>
      <c r="L60" s="42"/>
      <c r="M60" s="42"/>
      <c r="N60" s="42"/>
    </row>
    <row r="61" spans="1:20" x14ac:dyDescent="0.25">
      <c r="K61" s="42"/>
      <c r="L61" s="42"/>
      <c r="M61" s="42"/>
      <c r="N61" s="42"/>
    </row>
    <row r="62" spans="1:20" x14ac:dyDescent="0.25">
      <c r="K62" s="42"/>
      <c r="L62" s="42"/>
      <c r="M62" s="42"/>
      <c r="N62" s="42"/>
    </row>
  </sheetData>
  <autoFilter ref="A2:U60" xr:uid="{3A5A7C77-D42F-400B-8EB1-A6B98A1E7757}">
    <sortState xmlns:xlrd2="http://schemas.microsoft.com/office/spreadsheetml/2017/richdata2" ref="A3:U46">
      <sortCondition ref="A2"/>
    </sortState>
  </autoFilter>
  <mergeCells count="3">
    <mergeCell ref="E1:I1"/>
    <mergeCell ref="J1:N1"/>
    <mergeCell ref="O1:S1"/>
  </mergeCells>
  <phoneticPr fontId="6" type="noConversion"/>
  <pageMargins left="0.7" right="0.7" top="0.75" bottom="0.5" header="0.3" footer="0.3"/>
  <pageSetup paperSize="5" scale="84" fitToHeight="0" orientation="landscape" r:id="rId1"/>
  <headerFooter>
    <oddHeader>&amp;L&amp;"Arial,Regular"&amp;12Hensoldt Inc.
Modification Contract 70Z08520D32055B00 - Combined</oddHeader>
    <oddFooter>&amp;CCOMPANY PROPRIETARY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6B43-E903-496D-A258-F4DFE2BBCBF4}">
  <dimension ref="A1:I57"/>
  <sheetViews>
    <sheetView workbookViewId="0">
      <selection activeCell="G2" sqref="G2"/>
    </sheetView>
  </sheetViews>
  <sheetFormatPr defaultRowHeight="15" x14ac:dyDescent="0.25"/>
  <cols>
    <col min="2" max="2" width="41.42578125" bestFit="1" customWidth="1"/>
    <col min="3" max="3" width="16" bestFit="1" customWidth="1"/>
    <col min="4" max="4" width="18.7109375" bestFit="1" customWidth="1"/>
    <col min="7" max="7" width="12.7109375" customWidth="1"/>
    <col min="9" max="9" width="11.85546875" customWidth="1"/>
  </cols>
  <sheetData>
    <row r="1" spans="1:9" ht="16.5" thickBot="1" x14ac:dyDescent="0.3">
      <c r="A1" s="7"/>
      <c r="B1" s="47"/>
      <c r="C1" s="8"/>
      <c r="D1" s="8"/>
      <c r="E1" s="83" t="s">
        <v>208</v>
      </c>
      <c r="F1" s="84"/>
      <c r="G1" s="84"/>
      <c r="H1" s="84"/>
      <c r="I1" s="85"/>
    </row>
    <row r="2" spans="1:9" ht="64.5" thickTop="1" thickBot="1" x14ac:dyDescent="0.3">
      <c r="A2" s="44" t="s">
        <v>0</v>
      </c>
      <c r="B2" s="48" t="s">
        <v>3</v>
      </c>
      <c r="C2" s="49" t="s">
        <v>1</v>
      </c>
      <c r="D2" s="50" t="s">
        <v>2</v>
      </c>
      <c r="E2" s="51" t="s">
        <v>198</v>
      </c>
      <c r="F2" s="9" t="s">
        <v>197</v>
      </c>
      <c r="G2" s="10" t="s">
        <v>211</v>
      </c>
      <c r="H2" s="30" t="s">
        <v>202</v>
      </c>
      <c r="I2" s="10" t="s">
        <v>203</v>
      </c>
    </row>
    <row r="3" spans="1:9" ht="15.75" x14ac:dyDescent="0.25">
      <c r="A3" s="45" t="s">
        <v>4</v>
      </c>
      <c r="B3" s="52" t="s">
        <v>8</v>
      </c>
      <c r="C3" s="13" t="s">
        <v>6</v>
      </c>
      <c r="D3" s="14" t="s">
        <v>7</v>
      </c>
      <c r="E3" s="15">
        <v>1</v>
      </c>
      <c r="F3" s="16">
        <v>0</v>
      </c>
      <c r="G3" s="17">
        <v>0</v>
      </c>
      <c r="H3" s="38">
        <f>F3+G3</f>
        <v>0</v>
      </c>
      <c r="I3" s="53">
        <f>E3*H3</f>
        <v>0</v>
      </c>
    </row>
    <row r="4" spans="1:9" ht="15.75" x14ac:dyDescent="0.25">
      <c r="A4" s="46" t="s">
        <v>5</v>
      </c>
      <c r="B4" s="52" t="s">
        <v>12</v>
      </c>
      <c r="C4" s="13" t="s">
        <v>10</v>
      </c>
      <c r="D4" s="14" t="s">
        <v>11</v>
      </c>
      <c r="E4" s="15">
        <v>1</v>
      </c>
      <c r="F4" s="16">
        <v>0</v>
      </c>
      <c r="G4" s="17">
        <v>0</v>
      </c>
      <c r="H4" s="38">
        <f t="shared" ref="H4:H55" si="0">F4+G4</f>
        <v>0</v>
      </c>
      <c r="I4" s="53">
        <f t="shared" ref="I4:I55" si="1">E4*H4</f>
        <v>0</v>
      </c>
    </row>
    <row r="5" spans="1:9" ht="15.75" x14ac:dyDescent="0.25">
      <c r="A5" s="45" t="s">
        <v>9</v>
      </c>
      <c r="B5" s="52" t="s">
        <v>16</v>
      </c>
      <c r="C5" s="13" t="s">
        <v>14</v>
      </c>
      <c r="D5" s="14" t="s">
        <v>15</v>
      </c>
      <c r="E5" s="15">
        <v>1</v>
      </c>
      <c r="F5" s="16">
        <v>0</v>
      </c>
      <c r="G5" s="17">
        <v>0</v>
      </c>
      <c r="H5" s="38">
        <f t="shared" si="0"/>
        <v>0</v>
      </c>
      <c r="I5" s="53">
        <f t="shared" si="1"/>
        <v>0</v>
      </c>
    </row>
    <row r="6" spans="1:9" ht="15.75" x14ac:dyDescent="0.25">
      <c r="A6" s="45" t="s">
        <v>13</v>
      </c>
      <c r="B6" s="52" t="s">
        <v>20</v>
      </c>
      <c r="C6" s="13">
        <v>83093630</v>
      </c>
      <c r="D6" s="14" t="s">
        <v>19</v>
      </c>
      <c r="E6" s="15">
        <v>1</v>
      </c>
      <c r="F6" s="16">
        <v>0</v>
      </c>
      <c r="G6" s="17">
        <v>0</v>
      </c>
      <c r="H6" s="38">
        <f t="shared" si="0"/>
        <v>0</v>
      </c>
      <c r="I6" s="53">
        <f t="shared" si="1"/>
        <v>0</v>
      </c>
    </row>
    <row r="7" spans="1:9" ht="15.75" x14ac:dyDescent="0.25">
      <c r="A7" s="45" t="s">
        <v>17</v>
      </c>
      <c r="B7" s="52" t="s">
        <v>25</v>
      </c>
      <c r="C7" s="13" t="s">
        <v>23</v>
      </c>
      <c r="D7" s="14" t="s">
        <v>24</v>
      </c>
      <c r="E7" s="15">
        <v>1</v>
      </c>
      <c r="F7" s="16">
        <v>0</v>
      </c>
      <c r="G7" s="17">
        <v>0</v>
      </c>
      <c r="H7" s="38">
        <f t="shared" si="0"/>
        <v>0</v>
      </c>
      <c r="I7" s="53">
        <f t="shared" si="1"/>
        <v>0</v>
      </c>
    </row>
    <row r="8" spans="1:9" ht="15.75" x14ac:dyDescent="0.25">
      <c r="A8" s="45" t="s">
        <v>18</v>
      </c>
      <c r="B8" s="52" t="s">
        <v>29</v>
      </c>
      <c r="C8" s="13" t="s">
        <v>27</v>
      </c>
      <c r="D8" s="14" t="s">
        <v>28</v>
      </c>
      <c r="E8" s="15">
        <v>1</v>
      </c>
      <c r="F8" s="16">
        <v>0</v>
      </c>
      <c r="G8" s="17">
        <v>0</v>
      </c>
      <c r="H8" s="38">
        <f t="shared" si="0"/>
        <v>0</v>
      </c>
      <c r="I8" s="53">
        <f t="shared" si="1"/>
        <v>0</v>
      </c>
    </row>
    <row r="9" spans="1:9" ht="15.75" x14ac:dyDescent="0.25">
      <c r="A9" s="45" t="s">
        <v>21</v>
      </c>
      <c r="B9" s="52" t="s">
        <v>33</v>
      </c>
      <c r="C9" s="13" t="s">
        <v>31</v>
      </c>
      <c r="D9" s="14" t="s">
        <v>32</v>
      </c>
      <c r="E9" s="15">
        <v>1</v>
      </c>
      <c r="F9" s="16">
        <v>0</v>
      </c>
      <c r="G9" s="17">
        <v>0</v>
      </c>
      <c r="H9" s="38">
        <f t="shared" si="0"/>
        <v>0</v>
      </c>
      <c r="I9" s="53">
        <f t="shared" si="1"/>
        <v>0</v>
      </c>
    </row>
    <row r="10" spans="1:9" ht="15.75" x14ac:dyDescent="0.25">
      <c r="A10" s="45" t="s">
        <v>22</v>
      </c>
      <c r="B10" s="52" t="s">
        <v>37</v>
      </c>
      <c r="C10" s="13" t="s">
        <v>35</v>
      </c>
      <c r="D10" s="14" t="s">
        <v>36</v>
      </c>
      <c r="E10" s="15">
        <v>1</v>
      </c>
      <c r="F10" s="16">
        <v>0</v>
      </c>
      <c r="G10" s="17">
        <v>0</v>
      </c>
      <c r="H10" s="38">
        <f t="shared" si="0"/>
        <v>0</v>
      </c>
      <c r="I10" s="53">
        <f t="shared" si="1"/>
        <v>0</v>
      </c>
    </row>
    <row r="11" spans="1:9" ht="15.75" x14ac:dyDescent="0.25">
      <c r="A11" s="45" t="s">
        <v>26</v>
      </c>
      <c r="B11" s="52" t="s">
        <v>41</v>
      </c>
      <c r="C11" s="13" t="s">
        <v>39</v>
      </c>
      <c r="D11" s="14" t="s">
        <v>40</v>
      </c>
      <c r="E11" s="15">
        <v>1</v>
      </c>
      <c r="F11" s="16">
        <v>0</v>
      </c>
      <c r="G11" s="17">
        <v>0</v>
      </c>
      <c r="H11" s="38">
        <f t="shared" si="0"/>
        <v>0</v>
      </c>
      <c r="I11" s="53">
        <f t="shared" si="1"/>
        <v>0</v>
      </c>
    </row>
    <row r="12" spans="1:9" ht="15.75" x14ac:dyDescent="0.25">
      <c r="A12" s="45" t="s">
        <v>30</v>
      </c>
      <c r="B12" s="52" t="s">
        <v>45</v>
      </c>
      <c r="C12" s="13" t="s">
        <v>43</v>
      </c>
      <c r="D12" s="14" t="s">
        <v>44</v>
      </c>
      <c r="E12" s="15">
        <v>1</v>
      </c>
      <c r="F12" s="16">
        <v>0</v>
      </c>
      <c r="G12" s="17">
        <v>0</v>
      </c>
      <c r="H12" s="38">
        <f t="shared" si="0"/>
        <v>0</v>
      </c>
      <c r="I12" s="53">
        <f t="shared" si="1"/>
        <v>0</v>
      </c>
    </row>
    <row r="13" spans="1:9" ht="15.75" x14ac:dyDescent="0.25">
      <c r="A13" s="45" t="s">
        <v>34</v>
      </c>
      <c r="B13" s="52" t="s">
        <v>48</v>
      </c>
      <c r="C13" s="13">
        <v>80075567</v>
      </c>
      <c r="D13" s="14" t="s">
        <v>47</v>
      </c>
      <c r="E13" s="15">
        <v>1</v>
      </c>
      <c r="F13" s="16">
        <v>0</v>
      </c>
      <c r="G13" s="17">
        <v>0</v>
      </c>
      <c r="H13" s="38">
        <f t="shared" si="0"/>
        <v>0</v>
      </c>
      <c r="I13" s="53">
        <f t="shared" si="1"/>
        <v>0</v>
      </c>
    </row>
    <row r="14" spans="1:9" ht="15.75" x14ac:dyDescent="0.25">
      <c r="A14" s="45" t="s">
        <v>38</v>
      </c>
      <c r="B14" s="52" t="s">
        <v>51</v>
      </c>
      <c r="C14" s="13">
        <v>83065084</v>
      </c>
      <c r="D14" s="14" t="s">
        <v>50</v>
      </c>
      <c r="E14" s="15">
        <v>1</v>
      </c>
      <c r="F14" s="16">
        <v>0</v>
      </c>
      <c r="G14" s="17">
        <v>0</v>
      </c>
      <c r="H14" s="38">
        <f t="shared" si="0"/>
        <v>0</v>
      </c>
      <c r="I14" s="53">
        <f t="shared" si="1"/>
        <v>0</v>
      </c>
    </row>
    <row r="15" spans="1:9" ht="15.75" x14ac:dyDescent="0.25">
      <c r="A15" s="45" t="s">
        <v>42</v>
      </c>
      <c r="B15" s="52" t="s">
        <v>54</v>
      </c>
      <c r="C15" s="13">
        <v>83235687</v>
      </c>
      <c r="D15" s="14" t="s">
        <v>53</v>
      </c>
      <c r="E15" s="15">
        <v>1</v>
      </c>
      <c r="F15" s="16">
        <v>0</v>
      </c>
      <c r="G15" s="17">
        <v>0</v>
      </c>
      <c r="H15" s="38">
        <f t="shared" si="0"/>
        <v>0</v>
      </c>
      <c r="I15" s="53">
        <f t="shared" si="1"/>
        <v>0</v>
      </c>
    </row>
    <row r="16" spans="1:9" ht="15.75" x14ac:dyDescent="0.25">
      <c r="A16" s="45" t="s">
        <v>46</v>
      </c>
      <c r="B16" s="52" t="s">
        <v>57</v>
      </c>
      <c r="C16" s="13">
        <v>83235689</v>
      </c>
      <c r="D16" s="14" t="s">
        <v>56</v>
      </c>
      <c r="E16" s="15">
        <v>1</v>
      </c>
      <c r="F16" s="16">
        <v>0</v>
      </c>
      <c r="G16" s="17">
        <v>0</v>
      </c>
      <c r="H16" s="38">
        <f t="shared" si="0"/>
        <v>0</v>
      </c>
      <c r="I16" s="53">
        <f t="shared" si="1"/>
        <v>0</v>
      </c>
    </row>
    <row r="17" spans="1:9" ht="15.75" x14ac:dyDescent="0.25">
      <c r="A17" s="45" t="s">
        <v>49</v>
      </c>
      <c r="B17" s="52" t="s">
        <v>60</v>
      </c>
      <c r="C17" s="13">
        <v>83235690</v>
      </c>
      <c r="D17" s="14" t="s">
        <v>59</v>
      </c>
      <c r="E17" s="15">
        <v>1</v>
      </c>
      <c r="F17" s="16">
        <v>0</v>
      </c>
      <c r="G17" s="17">
        <v>0</v>
      </c>
      <c r="H17" s="38">
        <f t="shared" si="0"/>
        <v>0</v>
      </c>
      <c r="I17" s="53">
        <f t="shared" si="1"/>
        <v>0</v>
      </c>
    </row>
    <row r="18" spans="1:9" ht="15.75" x14ac:dyDescent="0.25">
      <c r="A18" s="45" t="s">
        <v>52</v>
      </c>
      <c r="B18" s="52" t="s">
        <v>63</v>
      </c>
      <c r="C18" s="13">
        <v>83084503</v>
      </c>
      <c r="D18" s="14" t="s">
        <v>62</v>
      </c>
      <c r="E18" s="15">
        <v>1</v>
      </c>
      <c r="F18" s="16">
        <v>0</v>
      </c>
      <c r="G18" s="17">
        <v>0</v>
      </c>
      <c r="H18" s="38">
        <f t="shared" si="0"/>
        <v>0</v>
      </c>
      <c r="I18" s="53">
        <f t="shared" si="1"/>
        <v>0</v>
      </c>
    </row>
    <row r="19" spans="1:9" ht="15.75" x14ac:dyDescent="0.25">
      <c r="A19" s="45" t="s">
        <v>55</v>
      </c>
      <c r="B19" s="52" t="s">
        <v>67</v>
      </c>
      <c r="C19" s="13" t="s">
        <v>65</v>
      </c>
      <c r="D19" s="14" t="s">
        <v>66</v>
      </c>
      <c r="E19" s="15">
        <v>1</v>
      </c>
      <c r="F19" s="16">
        <v>0</v>
      </c>
      <c r="G19" s="17">
        <v>0</v>
      </c>
      <c r="H19" s="38">
        <f t="shared" si="0"/>
        <v>0</v>
      </c>
      <c r="I19" s="53">
        <f t="shared" si="1"/>
        <v>0</v>
      </c>
    </row>
    <row r="20" spans="1:9" ht="15.75" x14ac:dyDescent="0.25">
      <c r="A20" s="45" t="s">
        <v>58</v>
      </c>
      <c r="B20" s="52" t="s">
        <v>72</v>
      </c>
      <c r="C20" s="13" t="s">
        <v>70</v>
      </c>
      <c r="D20" s="14" t="s">
        <v>71</v>
      </c>
      <c r="E20" s="15">
        <v>1</v>
      </c>
      <c r="F20" s="16">
        <v>0</v>
      </c>
      <c r="G20" s="17">
        <v>0</v>
      </c>
      <c r="H20" s="38">
        <f t="shared" si="0"/>
        <v>0</v>
      </c>
      <c r="I20" s="53">
        <f t="shared" si="1"/>
        <v>0</v>
      </c>
    </row>
    <row r="21" spans="1:9" ht="15.75" x14ac:dyDescent="0.25">
      <c r="A21" s="45" t="s">
        <v>61</v>
      </c>
      <c r="B21" s="52" t="s">
        <v>80</v>
      </c>
      <c r="C21" s="13" t="s">
        <v>78</v>
      </c>
      <c r="D21" s="14" t="s">
        <v>79</v>
      </c>
      <c r="E21" s="15">
        <v>1</v>
      </c>
      <c r="F21" s="16">
        <v>0</v>
      </c>
      <c r="G21" s="17">
        <v>0</v>
      </c>
      <c r="H21" s="38">
        <f t="shared" si="0"/>
        <v>0</v>
      </c>
      <c r="I21" s="53">
        <f t="shared" si="1"/>
        <v>0</v>
      </c>
    </row>
    <row r="22" spans="1:9" ht="15.75" x14ac:dyDescent="0.25">
      <c r="A22" s="45" t="s">
        <v>64</v>
      </c>
      <c r="B22" s="52" t="s">
        <v>20</v>
      </c>
      <c r="C22" s="13" t="s">
        <v>82</v>
      </c>
      <c r="D22" s="14" t="s">
        <v>83</v>
      </c>
      <c r="E22" s="15">
        <v>1</v>
      </c>
      <c r="F22" s="16">
        <v>0</v>
      </c>
      <c r="G22" s="17">
        <v>0</v>
      </c>
      <c r="H22" s="38">
        <f t="shared" si="0"/>
        <v>0</v>
      </c>
      <c r="I22" s="53">
        <f t="shared" si="1"/>
        <v>0</v>
      </c>
    </row>
    <row r="23" spans="1:9" ht="15.75" x14ac:dyDescent="0.25">
      <c r="A23" s="45" t="s">
        <v>68</v>
      </c>
      <c r="B23" s="52" t="s">
        <v>87</v>
      </c>
      <c r="C23" s="13" t="s">
        <v>85</v>
      </c>
      <c r="D23" s="14" t="s">
        <v>86</v>
      </c>
      <c r="E23" s="15">
        <v>1</v>
      </c>
      <c r="F23" s="16">
        <v>0</v>
      </c>
      <c r="G23" s="17">
        <v>0</v>
      </c>
      <c r="H23" s="38">
        <f t="shared" si="0"/>
        <v>0</v>
      </c>
      <c r="I23" s="53">
        <f t="shared" si="1"/>
        <v>0</v>
      </c>
    </row>
    <row r="24" spans="1:9" ht="15.75" x14ac:dyDescent="0.25">
      <c r="A24" s="45" t="s">
        <v>69</v>
      </c>
      <c r="B24" s="52" t="s">
        <v>90</v>
      </c>
      <c r="C24" s="13">
        <v>83178628</v>
      </c>
      <c r="D24" s="14" t="s">
        <v>89</v>
      </c>
      <c r="E24" s="15">
        <v>1</v>
      </c>
      <c r="F24" s="16">
        <v>0</v>
      </c>
      <c r="G24" s="17">
        <v>0</v>
      </c>
      <c r="H24" s="38">
        <f t="shared" si="0"/>
        <v>0</v>
      </c>
      <c r="I24" s="53">
        <f t="shared" si="1"/>
        <v>0</v>
      </c>
    </row>
    <row r="25" spans="1:9" ht="15.75" x14ac:dyDescent="0.25">
      <c r="A25" s="45" t="s">
        <v>73</v>
      </c>
      <c r="B25" s="52" t="s">
        <v>90</v>
      </c>
      <c r="C25" s="13">
        <v>83178629</v>
      </c>
      <c r="D25" s="14" t="s">
        <v>92</v>
      </c>
      <c r="E25" s="15">
        <v>1</v>
      </c>
      <c r="F25" s="16">
        <v>0</v>
      </c>
      <c r="G25" s="17">
        <v>0</v>
      </c>
      <c r="H25" s="38">
        <f t="shared" si="0"/>
        <v>0</v>
      </c>
      <c r="I25" s="53">
        <f t="shared" si="1"/>
        <v>0</v>
      </c>
    </row>
    <row r="26" spans="1:9" ht="15.75" x14ac:dyDescent="0.25">
      <c r="A26" s="45" t="s">
        <v>77</v>
      </c>
      <c r="B26" s="52" t="s">
        <v>95</v>
      </c>
      <c r="C26" s="13">
        <v>83112334</v>
      </c>
      <c r="D26" s="14" t="s">
        <v>94</v>
      </c>
      <c r="E26" s="15">
        <v>1</v>
      </c>
      <c r="F26" s="16">
        <v>0</v>
      </c>
      <c r="G26" s="17">
        <v>0</v>
      </c>
      <c r="H26" s="38">
        <f t="shared" si="0"/>
        <v>0</v>
      </c>
      <c r="I26" s="53">
        <f t="shared" si="1"/>
        <v>0</v>
      </c>
    </row>
    <row r="27" spans="1:9" ht="15.75" x14ac:dyDescent="0.25">
      <c r="A27" s="45" t="s">
        <v>81</v>
      </c>
      <c r="B27" s="52" t="s">
        <v>67</v>
      </c>
      <c r="C27" s="13" t="s">
        <v>97</v>
      </c>
      <c r="D27" s="14" t="s">
        <v>98</v>
      </c>
      <c r="E27" s="15">
        <v>1</v>
      </c>
      <c r="F27" s="16">
        <v>0</v>
      </c>
      <c r="G27" s="17">
        <v>0</v>
      </c>
      <c r="H27" s="38">
        <f t="shared" si="0"/>
        <v>0</v>
      </c>
      <c r="I27" s="53">
        <f t="shared" si="1"/>
        <v>0</v>
      </c>
    </row>
    <row r="28" spans="1:9" ht="15.75" x14ac:dyDescent="0.25">
      <c r="A28" s="45" t="s">
        <v>84</v>
      </c>
      <c r="B28" s="52" t="s">
        <v>102</v>
      </c>
      <c r="C28" s="13" t="s">
        <v>100</v>
      </c>
      <c r="D28" s="14" t="s">
        <v>101</v>
      </c>
      <c r="E28" s="15">
        <v>1</v>
      </c>
      <c r="F28" s="16">
        <v>0</v>
      </c>
      <c r="G28" s="17">
        <v>0</v>
      </c>
      <c r="H28" s="38">
        <f t="shared" si="0"/>
        <v>0</v>
      </c>
      <c r="I28" s="53">
        <f t="shared" si="1"/>
        <v>0</v>
      </c>
    </row>
    <row r="29" spans="1:9" ht="15.75" x14ac:dyDescent="0.25">
      <c r="A29" s="45" t="s">
        <v>88</v>
      </c>
      <c r="B29" s="52" t="s">
        <v>106</v>
      </c>
      <c r="C29" s="13" t="s">
        <v>104</v>
      </c>
      <c r="D29" s="14" t="s">
        <v>105</v>
      </c>
      <c r="E29" s="15">
        <v>1</v>
      </c>
      <c r="F29" s="16">
        <v>0</v>
      </c>
      <c r="G29" s="17">
        <v>0</v>
      </c>
      <c r="H29" s="38">
        <f t="shared" si="0"/>
        <v>0</v>
      </c>
      <c r="I29" s="53">
        <f t="shared" si="1"/>
        <v>0</v>
      </c>
    </row>
    <row r="30" spans="1:9" ht="15.75" x14ac:dyDescent="0.25">
      <c r="A30" s="45" t="s">
        <v>91</v>
      </c>
      <c r="B30" s="52" t="s">
        <v>90</v>
      </c>
      <c r="C30" s="13">
        <v>83178627</v>
      </c>
      <c r="D30" s="14" t="s">
        <v>108</v>
      </c>
      <c r="E30" s="15">
        <v>1</v>
      </c>
      <c r="F30" s="16">
        <v>0</v>
      </c>
      <c r="G30" s="17">
        <v>0</v>
      </c>
      <c r="H30" s="38">
        <f t="shared" si="0"/>
        <v>0</v>
      </c>
      <c r="I30" s="53">
        <f t="shared" si="1"/>
        <v>0</v>
      </c>
    </row>
    <row r="31" spans="1:9" ht="15.75" x14ac:dyDescent="0.25">
      <c r="A31" s="45" t="s">
        <v>93</v>
      </c>
      <c r="B31" s="52" t="s">
        <v>51</v>
      </c>
      <c r="C31" s="13" t="s">
        <v>110</v>
      </c>
      <c r="D31" s="14" t="s">
        <v>111</v>
      </c>
      <c r="E31" s="15">
        <v>1</v>
      </c>
      <c r="F31" s="16">
        <v>0</v>
      </c>
      <c r="G31" s="17">
        <v>0</v>
      </c>
      <c r="H31" s="38">
        <f t="shared" si="0"/>
        <v>0</v>
      </c>
      <c r="I31" s="53">
        <f t="shared" si="1"/>
        <v>0</v>
      </c>
    </row>
    <row r="32" spans="1:9" ht="15.75" x14ac:dyDescent="0.25">
      <c r="A32" s="45" t="s">
        <v>96</v>
      </c>
      <c r="B32" s="52" t="s">
        <v>115</v>
      </c>
      <c r="C32" s="13" t="s">
        <v>113</v>
      </c>
      <c r="D32" s="14" t="s">
        <v>114</v>
      </c>
      <c r="E32" s="15">
        <v>1</v>
      </c>
      <c r="F32" s="16">
        <v>0</v>
      </c>
      <c r="G32" s="17">
        <v>0</v>
      </c>
      <c r="H32" s="38">
        <f t="shared" si="0"/>
        <v>0</v>
      </c>
      <c r="I32" s="53">
        <f t="shared" si="1"/>
        <v>0</v>
      </c>
    </row>
    <row r="33" spans="1:9" ht="15.75" x14ac:dyDescent="0.25">
      <c r="A33" s="45" t="s">
        <v>99</v>
      </c>
      <c r="B33" s="52" t="s">
        <v>129</v>
      </c>
      <c r="C33" s="13" t="s">
        <v>128</v>
      </c>
      <c r="D33" s="14" t="s">
        <v>161</v>
      </c>
      <c r="E33" s="15">
        <v>1</v>
      </c>
      <c r="F33" s="16">
        <v>0</v>
      </c>
      <c r="G33" s="17">
        <v>0</v>
      </c>
      <c r="H33" s="38">
        <f t="shared" si="0"/>
        <v>0</v>
      </c>
      <c r="I33" s="53">
        <f t="shared" si="1"/>
        <v>0</v>
      </c>
    </row>
    <row r="34" spans="1:9" ht="18.75" customHeight="1" x14ac:dyDescent="0.25">
      <c r="A34" s="45" t="s">
        <v>103</v>
      </c>
      <c r="B34" s="54" t="s">
        <v>145</v>
      </c>
      <c r="C34" s="13" t="s">
        <v>130</v>
      </c>
      <c r="D34" s="14" t="s">
        <v>162</v>
      </c>
      <c r="E34" s="15">
        <v>1</v>
      </c>
      <c r="F34" s="16">
        <v>0</v>
      </c>
      <c r="G34" s="17">
        <v>0</v>
      </c>
      <c r="H34" s="38">
        <f t="shared" si="0"/>
        <v>0</v>
      </c>
      <c r="I34" s="53">
        <f t="shared" si="1"/>
        <v>0</v>
      </c>
    </row>
    <row r="35" spans="1:9" ht="15.75" x14ac:dyDescent="0.25">
      <c r="A35" s="45" t="s">
        <v>107</v>
      </c>
      <c r="B35" s="52" t="s">
        <v>146</v>
      </c>
      <c r="C35" s="13" t="s">
        <v>131</v>
      </c>
      <c r="D35" s="14" t="s">
        <v>163</v>
      </c>
      <c r="E35" s="15">
        <v>1</v>
      </c>
      <c r="F35" s="16">
        <v>0</v>
      </c>
      <c r="G35" s="17">
        <v>0</v>
      </c>
      <c r="H35" s="38">
        <f t="shared" si="0"/>
        <v>0</v>
      </c>
      <c r="I35" s="53">
        <f t="shared" si="1"/>
        <v>0</v>
      </c>
    </row>
    <row r="36" spans="1:9" ht="15.75" x14ac:dyDescent="0.25">
      <c r="A36" s="45" t="s">
        <v>109</v>
      </c>
      <c r="B36" s="52" t="s">
        <v>147</v>
      </c>
      <c r="C36" s="13" t="s">
        <v>132</v>
      </c>
      <c r="D36" s="14" t="s">
        <v>164</v>
      </c>
      <c r="E36" s="15">
        <v>1</v>
      </c>
      <c r="F36" s="16">
        <v>0</v>
      </c>
      <c r="G36" s="17">
        <v>0</v>
      </c>
      <c r="H36" s="38">
        <f t="shared" si="0"/>
        <v>0</v>
      </c>
      <c r="I36" s="53">
        <f t="shared" si="1"/>
        <v>0</v>
      </c>
    </row>
    <row r="37" spans="1:9" ht="15.75" x14ac:dyDescent="0.25">
      <c r="A37" s="45" t="s">
        <v>112</v>
      </c>
      <c r="B37" s="52" t="s">
        <v>148</v>
      </c>
      <c r="C37" s="13" t="s">
        <v>133</v>
      </c>
      <c r="D37" s="14" t="s">
        <v>173</v>
      </c>
      <c r="E37" s="15">
        <v>1</v>
      </c>
      <c r="F37" s="16">
        <v>0</v>
      </c>
      <c r="G37" s="17">
        <v>0</v>
      </c>
      <c r="H37" s="38">
        <f t="shared" si="0"/>
        <v>0</v>
      </c>
      <c r="I37" s="53">
        <f t="shared" si="1"/>
        <v>0</v>
      </c>
    </row>
    <row r="38" spans="1:9" ht="15.75" x14ac:dyDescent="0.25">
      <c r="A38" s="45" t="s">
        <v>116</v>
      </c>
      <c r="B38" s="52" t="s">
        <v>149</v>
      </c>
      <c r="C38" s="13" t="s">
        <v>134</v>
      </c>
      <c r="D38" s="14" t="s">
        <v>169</v>
      </c>
      <c r="E38" s="15">
        <v>1</v>
      </c>
      <c r="F38" s="16">
        <v>0</v>
      </c>
      <c r="G38" s="17">
        <v>0</v>
      </c>
      <c r="H38" s="38">
        <f t="shared" si="0"/>
        <v>0</v>
      </c>
      <c r="I38" s="53">
        <f t="shared" si="1"/>
        <v>0</v>
      </c>
    </row>
    <row r="39" spans="1:9" ht="15.75" x14ac:dyDescent="0.25">
      <c r="A39" s="45" t="s">
        <v>117</v>
      </c>
      <c r="B39" s="52" t="s">
        <v>150</v>
      </c>
      <c r="C39" s="13" t="s">
        <v>135</v>
      </c>
      <c r="D39" s="14" t="s">
        <v>170</v>
      </c>
      <c r="E39" s="15">
        <v>1</v>
      </c>
      <c r="F39" s="16">
        <v>0</v>
      </c>
      <c r="G39" s="17">
        <v>0</v>
      </c>
      <c r="H39" s="38">
        <f t="shared" si="0"/>
        <v>0</v>
      </c>
      <c r="I39" s="53">
        <f t="shared" si="1"/>
        <v>0</v>
      </c>
    </row>
    <row r="40" spans="1:9" ht="15.75" x14ac:dyDescent="0.25">
      <c r="A40" s="45" t="s">
        <v>118</v>
      </c>
      <c r="B40" s="52" t="s">
        <v>151</v>
      </c>
      <c r="C40" s="13" t="s">
        <v>136</v>
      </c>
      <c r="D40" s="14" t="s">
        <v>165</v>
      </c>
      <c r="E40" s="15">
        <v>1</v>
      </c>
      <c r="F40" s="16">
        <v>0</v>
      </c>
      <c r="G40" s="17">
        <v>0</v>
      </c>
      <c r="H40" s="38">
        <f t="shared" si="0"/>
        <v>0</v>
      </c>
      <c r="I40" s="53">
        <f t="shared" si="1"/>
        <v>0</v>
      </c>
    </row>
    <row r="41" spans="1:9" ht="15.75" x14ac:dyDescent="0.25">
      <c r="A41" s="45" t="s">
        <v>119</v>
      </c>
      <c r="B41" s="52" t="s">
        <v>171</v>
      </c>
      <c r="C41" s="13" t="s">
        <v>137</v>
      </c>
      <c r="D41" s="14" t="s">
        <v>172</v>
      </c>
      <c r="E41" s="15">
        <v>1</v>
      </c>
      <c r="F41" s="16">
        <v>0</v>
      </c>
      <c r="G41" s="17">
        <v>0</v>
      </c>
      <c r="H41" s="38">
        <f t="shared" si="0"/>
        <v>0</v>
      </c>
      <c r="I41" s="53">
        <f t="shared" si="1"/>
        <v>0</v>
      </c>
    </row>
    <row r="42" spans="1:9" ht="15.75" x14ac:dyDescent="0.25">
      <c r="A42" s="45" t="s">
        <v>120</v>
      </c>
      <c r="B42" s="52" t="s">
        <v>152</v>
      </c>
      <c r="C42" s="13" t="s">
        <v>138</v>
      </c>
      <c r="D42" s="14" t="s">
        <v>174</v>
      </c>
      <c r="E42" s="15">
        <v>1</v>
      </c>
      <c r="F42" s="16">
        <v>0</v>
      </c>
      <c r="G42" s="17">
        <v>0</v>
      </c>
      <c r="H42" s="38">
        <f t="shared" si="0"/>
        <v>0</v>
      </c>
      <c r="I42" s="53">
        <f t="shared" si="1"/>
        <v>0</v>
      </c>
    </row>
    <row r="43" spans="1:9" ht="15.75" x14ac:dyDescent="0.25">
      <c r="A43" s="45" t="s">
        <v>121</v>
      </c>
      <c r="B43" s="55" t="s">
        <v>144</v>
      </c>
      <c r="C43" s="13" t="s">
        <v>143</v>
      </c>
      <c r="D43" s="20" t="s">
        <v>142</v>
      </c>
      <c r="E43" s="15">
        <v>1</v>
      </c>
      <c r="F43" s="16">
        <v>0</v>
      </c>
      <c r="G43" s="17">
        <v>0</v>
      </c>
      <c r="H43" s="38">
        <f t="shared" si="0"/>
        <v>0</v>
      </c>
      <c r="I43" s="53">
        <f t="shared" si="1"/>
        <v>0</v>
      </c>
    </row>
    <row r="44" spans="1:9" ht="15.75" x14ac:dyDescent="0.25">
      <c r="A44" s="45" t="s">
        <v>122</v>
      </c>
      <c r="B44" s="55" t="s">
        <v>153</v>
      </c>
      <c r="C44" s="13" t="s">
        <v>139</v>
      </c>
      <c r="D44" s="20" t="s">
        <v>140</v>
      </c>
      <c r="E44" s="15">
        <v>1</v>
      </c>
      <c r="F44" s="16">
        <v>0</v>
      </c>
      <c r="G44" s="17">
        <v>0</v>
      </c>
      <c r="H44" s="38">
        <f t="shared" si="0"/>
        <v>0</v>
      </c>
      <c r="I44" s="53">
        <f t="shared" si="1"/>
        <v>0</v>
      </c>
    </row>
    <row r="45" spans="1:9" ht="15.75" x14ac:dyDescent="0.25">
      <c r="A45" s="45" t="s">
        <v>123</v>
      </c>
      <c r="B45" s="55" t="s">
        <v>156</v>
      </c>
      <c r="C45" s="13" t="s">
        <v>154</v>
      </c>
      <c r="D45" s="20" t="s">
        <v>155</v>
      </c>
      <c r="E45" s="15">
        <v>1</v>
      </c>
      <c r="F45" s="16">
        <v>0</v>
      </c>
      <c r="G45" s="17">
        <v>0</v>
      </c>
      <c r="H45" s="38">
        <f t="shared" si="0"/>
        <v>0</v>
      </c>
      <c r="I45" s="53">
        <f t="shared" si="1"/>
        <v>0</v>
      </c>
    </row>
    <row r="46" spans="1:9" ht="15.75" x14ac:dyDescent="0.25">
      <c r="A46" s="45" t="s">
        <v>124</v>
      </c>
      <c r="B46" s="56" t="s">
        <v>158</v>
      </c>
      <c r="C46" s="21" t="s">
        <v>157</v>
      </c>
      <c r="D46" s="22" t="s">
        <v>160</v>
      </c>
      <c r="E46" s="15">
        <v>1</v>
      </c>
      <c r="F46" s="16">
        <v>0</v>
      </c>
      <c r="G46" s="17">
        <v>0</v>
      </c>
      <c r="H46" s="38">
        <f t="shared" si="0"/>
        <v>0</v>
      </c>
      <c r="I46" s="53">
        <f t="shared" si="1"/>
        <v>0</v>
      </c>
    </row>
    <row r="47" spans="1:9" ht="15.75" x14ac:dyDescent="0.25">
      <c r="A47" s="45" t="s">
        <v>125</v>
      </c>
      <c r="B47" s="56" t="s">
        <v>166</v>
      </c>
      <c r="C47" s="25">
        <v>83075196</v>
      </c>
      <c r="D47" s="22" t="s">
        <v>162</v>
      </c>
      <c r="E47" s="15">
        <v>1</v>
      </c>
      <c r="F47" s="16">
        <v>0</v>
      </c>
      <c r="G47" s="17">
        <v>0</v>
      </c>
      <c r="H47" s="38">
        <f t="shared" si="0"/>
        <v>0</v>
      </c>
      <c r="I47" s="53">
        <f t="shared" si="1"/>
        <v>0</v>
      </c>
    </row>
    <row r="48" spans="1:9" ht="15.75" x14ac:dyDescent="0.25">
      <c r="A48" s="45" t="s">
        <v>126</v>
      </c>
      <c r="B48" s="52" t="s">
        <v>76</v>
      </c>
      <c r="C48" s="13" t="s">
        <v>74</v>
      </c>
      <c r="D48" s="14" t="s">
        <v>75</v>
      </c>
      <c r="E48" s="15">
        <v>1</v>
      </c>
      <c r="F48" s="16">
        <v>0</v>
      </c>
      <c r="G48" s="17">
        <v>0</v>
      </c>
      <c r="H48" s="38">
        <f t="shared" si="0"/>
        <v>0</v>
      </c>
      <c r="I48" s="53">
        <f t="shared" si="1"/>
        <v>0</v>
      </c>
    </row>
    <row r="49" spans="1:9" ht="15.75" x14ac:dyDescent="0.25">
      <c r="A49" s="45" t="s">
        <v>127</v>
      </c>
      <c r="B49" s="52" t="s">
        <v>177</v>
      </c>
      <c r="C49" s="13" t="s">
        <v>176</v>
      </c>
      <c r="D49" s="14" t="s">
        <v>175</v>
      </c>
      <c r="E49" s="15">
        <v>1</v>
      </c>
      <c r="F49" s="16">
        <v>0</v>
      </c>
      <c r="G49" s="17">
        <v>0</v>
      </c>
      <c r="H49" s="38">
        <f t="shared" si="0"/>
        <v>0</v>
      </c>
      <c r="I49" s="53">
        <f t="shared" si="1"/>
        <v>0</v>
      </c>
    </row>
    <row r="50" spans="1:9" ht="15.75" x14ac:dyDescent="0.25">
      <c r="A50" s="45" t="s">
        <v>167</v>
      </c>
      <c r="B50" s="52" t="s">
        <v>51</v>
      </c>
      <c r="C50" s="13" t="s">
        <v>179</v>
      </c>
      <c r="D50" s="14" t="s">
        <v>178</v>
      </c>
      <c r="E50" s="15">
        <v>1</v>
      </c>
      <c r="F50" s="16">
        <v>0</v>
      </c>
      <c r="G50" s="17">
        <v>0</v>
      </c>
      <c r="H50" s="38">
        <f t="shared" si="0"/>
        <v>0</v>
      </c>
      <c r="I50" s="53">
        <f t="shared" si="1"/>
        <v>0</v>
      </c>
    </row>
    <row r="51" spans="1:9" ht="15.75" x14ac:dyDescent="0.25">
      <c r="A51" s="45" t="s">
        <v>168</v>
      </c>
      <c r="B51" s="52" t="s">
        <v>182</v>
      </c>
      <c r="C51" s="13" t="s">
        <v>181</v>
      </c>
      <c r="D51" s="14" t="s">
        <v>180</v>
      </c>
      <c r="E51" s="15">
        <v>1</v>
      </c>
      <c r="F51" s="16">
        <v>0</v>
      </c>
      <c r="G51" s="17">
        <v>0</v>
      </c>
      <c r="H51" s="38">
        <f t="shared" si="0"/>
        <v>0</v>
      </c>
      <c r="I51" s="53">
        <f t="shared" si="1"/>
        <v>0</v>
      </c>
    </row>
    <row r="52" spans="1:9" ht="15.75" x14ac:dyDescent="0.25">
      <c r="A52" s="45" t="s">
        <v>193</v>
      </c>
      <c r="B52" s="52" t="s">
        <v>185</v>
      </c>
      <c r="C52" s="13" t="s">
        <v>184</v>
      </c>
      <c r="D52" s="14" t="s">
        <v>183</v>
      </c>
      <c r="E52" s="15">
        <v>1</v>
      </c>
      <c r="F52" s="16">
        <v>0</v>
      </c>
      <c r="G52" s="17">
        <v>0</v>
      </c>
      <c r="H52" s="38">
        <f t="shared" si="0"/>
        <v>0</v>
      </c>
      <c r="I52" s="53">
        <f t="shared" si="1"/>
        <v>0</v>
      </c>
    </row>
    <row r="53" spans="1:9" ht="15.75" x14ac:dyDescent="0.25">
      <c r="A53" s="45" t="s">
        <v>194</v>
      </c>
      <c r="B53" s="52" t="s">
        <v>188</v>
      </c>
      <c r="C53" s="13" t="s">
        <v>187</v>
      </c>
      <c r="D53" s="14" t="s">
        <v>186</v>
      </c>
      <c r="E53" s="15">
        <v>1</v>
      </c>
      <c r="F53" s="16">
        <v>0</v>
      </c>
      <c r="G53" s="17">
        <v>0</v>
      </c>
      <c r="H53" s="38">
        <f t="shared" si="0"/>
        <v>0</v>
      </c>
      <c r="I53" s="53">
        <f t="shared" si="1"/>
        <v>0</v>
      </c>
    </row>
    <row r="54" spans="1:9" ht="15.75" x14ac:dyDescent="0.25">
      <c r="A54" s="45" t="s">
        <v>195</v>
      </c>
      <c r="B54" s="56" t="s">
        <v>191</v>
      </c>
      <c r="C54" s="21" t="s">
        <v>190</v>
      </c>
      <c r="D54" s="22" t="s">
        <v>189</v>
      </c>
      <c r="E54" s="15">
        <v>1</v>
      </c>
      <c r="F54" s="16">
        <v>0</v>
      </c>
      <c r="G54" s="17">
        <v>0</v>
      </c>
      <c r="H54" s="38">
        <f t="shared" si="0"/>
        <v>0</v>
      </c>
      <c r="I54" s="53">
        <f t="shared" si="1"/>
        <v>0</v>
      </c>
    </row>
    <row r="55" spans="1:9" ht="15.75" x14ac:dyDescent="0.25">
      <c r="A55" s="45" t="s">
        <v>196</v>
      </c>
      <c r="B55" s="52" t="s">
        <v>192</v>
      </c>
      <c r="C55" s="13" t="s">
        <v>143</v>
      </c>
      <c r="D55" s="14" t="s">
        <v>142</v>
      </c>
      <c r="E55" s="15">
        <v>1</v>
      </c>
      <c r="F55" s="16">
        <v>0</v>
      </c>
      <c r="G55" s="17">
        <v>0</v>
      </c>
      <c r="H55" s="38">
        <f t="shared" si="0"/>
        <v>0</v>
      </c>
      <c r="I55" s="53">
        <f t="shared" si="1"/>
        <v>0</v>
      </c>
    </row>
    <row r="56" spans="1:9" ht="16.5" thickBot="1" x14ac:dyDescent="0.3">
      <c r="A56" s="7"/>
      <c r="B56" s="57" t="s">
        <v>141</v>
      </c>
      <c r="C56" s="58"/>
      <c r="D56" s="59"/>
      <c r="E56" s="60"/>
      <c r="F56" s="61"/>
      <c r="G56" s="62"/>
      <c r="H56" s="63">
        <f ca="1">SUM(H3:H56)</f>
        <v>0</v>
      </c>
      <c r="I56" s="64">
        <f ca="1">SUM(I3:I56)</f>
        <v>0</v>
      </c>
    </row>
    <row r="57" spans="1:9" ht="15.75" thickTop="1" x14ac:dyDescent="0.25"/>
  </sheetData>
  <mergeCells count="1">
    <mergeCell ref="E1:I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69ba0d5-02cb-4d2f-94fd-9212cc24b78c}" enabled="0" method="" siteId="{369ba0d5-02cb-4d2f-94fd-9212cc24b7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Estimated Repair Cost</vt:lpstr>
      <vt:lpstr>Six Month Extension Opt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Aragon, Randolf E CIV USCG SFLC (USA)</dc:creator>
  <cp:lastModifiedBy>Cap, Mark CIV</cp:lastModifiedBy>
  <cp:lastPrinted>2024-08-20T15:03:55Z</cp:lastPrinted>
  <dcterms:created xsi:type="dcterms:W3CDTF">2024-07-17T16:41:24Z</dcterms:created>
  <dcterms:modified xsi:type="dcterms:W3CDTF">2026-08-12T13:20:20Z</dcterms:modified>
</cp:coreProperties>
</file>