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ICES DIVISION\Admin_Services\SellersM\Pre-Award\BEP-26-AP-0169 Wastewater Pretreatment Plant\Solicitation\"/>
    </mc:Choice>
  </mc:AlternateContent>
  <xr:revisionPtr revIDLastSave="0" documentId="13_ncr:1_{52E0A9D3-26F8-4A95-8604-1D271C487789}" xr6:coauthVersionLast="47" xr6:coauthVersionMax="47" xr10:uidLastSave="{00000000-0000-0000-0000-000000000000}"/>
  <bookViews>
    <workbookView xWindow="28680" yWindow="-120" windowWidth="29040" windowHeight="15720" tabRatio="771" activeTab="4" xr2:uid="{00000000-000D-0000-FFFF-FFFF00000000}"/>
  </bookViews>
  <sheets>
    <sheet name="Base" sheetId="2" r:id="rId1"/>
    <sheet name="Option 1" sheetId="27" r:id="rId2"/>
    <sheet name="Option 2" sheetId="28" r:id="rId3"/>
    <sheet name="Option 3" sheetId="29" r:id="rId4"/>
    <sheet name="Option 4" sheetId="3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7" l="1"/>
  <c r="F16" i="2"/>
  <c r="F17" i="2"/>
  <c r="F18" i="2"/>
  <c r="F19" i="2"/>
  <c r="F20" i="2"/>
  <c r="F21" i="2"/>
  <c r="F22" i="2"/>
  <c r="F23" i="2"/>
  <c r="F24" i="2"/>
  <c r="F15" i="2"/>
  <c r="F5" i="2" l="1"/>
  <c r="F6" i="2"/>
  <c r="F7" i="2"/>
  <c r="F8" i="2"/>
  <c r="F9" i="2"/>
  <c r="F10" i="2"/>
  <c r="F11" i="2"/>
  <c r="F12" i="2"/>
  <c r="F13" i="2"/>
  <c r="F14" i="2"/>
  <c r="F31" i="2" l="1"/>
  <c r="F4" i="30" l="1"/>
  <c r="F4" i="29"/>
  <c r="F10" i="28" l="1"/>
  <c r="F10" i="29"/>
  <c r="F10" i="30"/>
  <c r="F10" i="27"/>
  <c r="F12" i="28"/>
  <c r="F12" i="29"/>
  <c r="F12" i="30"/>
  <c r="F12" i="27"/>
  <c r="F9" i="29" l="1"/>
  <c r="F9" i="30"/>
  <c r="F9" i="28"/>
  <c r="F9" i="27"/>
  <c r="F8" i="29"/>
  <c r="F8" i="28"/>
  <c r="F8" i="30"/>
  <c r="F8" i="27"/>
  <c r="F11" i="29" l="1"/>
  <c r="F11" i="28"/>
  <c r="F11" i="30"/>
  <c r="F11" i="27"/>
  <c r="F13" i="29"/>
  <c r="F13" i="30"/>
  <c r="F13" i="28"/>
  <c r="F13" i="27"/>
  <c r="F6" i="28"/>
  <c r="F6" i="29"/>
  <c r="F6" i="30"/>
  <c r="F6" i="27"/>
  <c r="F7" i="29"/>
  <c r="F7" i="30"/>
  <c r="F7" i="28"/>
  <c r="F7" i="27"/>
  <c r="F5" i="30" l="1"/>
  <c r="F19" i="30" s="1"/>
  <c r="F5" i="28"/>
  <c r="F5" i="29"/>
  <c r="F19" i="29" s="1"/>
  <c r="F5" i="27"/>
  <c r="F20" i="27" s="1"/>
  <c r="F4" i="28" l="1"/>
  <c r="F19" i="28" l="1"/>
  <c r="F35" i="2" s="1"/>
</calcChain>
</file>

<file path=xl/sharedStrings.xml><?xml version="1.0" encoding="utf-8"?>
<sst xmlns="http://schemas.openxmlformats.org/spreadsheetml/2006/main" count="315" uniqueCount="76">
  <si>
    <t>CLIN</t>
  </si>
  <si>
    <t>Description</t>
  </si>
  <si>
    <t>FIRM-FIXED PRICE LINE ITEMS</t>
  </si>
  <si>
    <t>Total Ceiling Amount For Base Period</t>
  </si>
  <si>
    <t>Qty</t>
  </si>
  <si>
    <t>Unit of Measure</t>
  </si>
  <si>
    <t>Unit Price</t>
  </si>
  <si>
    <t>Total/Year</t>
  </si>
  <si>
    <t>Grand Total, including all Option Periods</t>
  </si>
  <si>
    <t>Months</t>
  </si>
  <si>
    <t>0001</t>
  </si>
  <si>
    <t>Phase-in and Training - Service Labor: Plant Manager</t>
  </si>
  <si>
    <t>Phase-in and Training - Service Labor: Assistant Plant Manager</t>
  </si>
  <si>
    <t>Phase-in and Training - Service Labor: Maintenance Manager</t>
  </si>
  <si>
    <t>Phase-in and Training - Service Labor: Supervisor Operator</t>
  </si>
  <si>
    <t>Phase-in and Training - Service Labor: Operator</t>
  </si>
  <si>
    <t>Phase-in and Training - Service Labor: Laborer</t>
  </si>
  <si>
    <t>Phase-in and Training - Service Labor: Laboratory Technician</t>
  </si>
  <si>
    <t>Phase-in and Training - Service Labor: Office Automation Asst.</t>
  </si>
  <si>
    <t>Phase-in and Training - Service Labor: Maintenance Technician</t>
  </si>
  <si>
    <t>0002</t>
  </si>
  <si>
    <t>0003</t>
  </si>
  <si>
    <t>0004</t>
  </si>
  <si>
    <t>0005</t>
  </si>
  <si>
    <t>0006</t>
  </si>
  <si>
    <t>0007</t>
  </si>
  <si>
    <t>0008</t>
  </si>
  <si>
    <t>0009</t>
  </si>
  <si>
    <t>0011</t>
  </si>
  <si>
    <t>0012</t>
  </si>
  <si>
    <t>0013</t>
  </si>
  <si>
    <t>0014</t>
  </si>
  <si>
    <t>0015</t>
  </si>
  <si>
    <t>0016</t>
  </si>
  <si>
    <t>0017</t>
  </si>
  <si>
    <t>0018</t>
  </si>
  <si>
    <t>0010</t>
  </si>
  <si>
    <t>Service Labor: Plant Manager</t>
  </si>
  <si>
    <t>Service Labor: Assistant Plant Manager</t>
  </si>
  <si>
    <t>Service Labor: Maintenance Manager</t>
  </si>
  <si>
    <t>Service Labor: Supervisor Operator</t>
  </si>
  <si>
    <t>Service Labor: Operator</t>
  </si>
  <si>
    <t>Service Labor: Laborer</t>
  </si>
  <si>
    <t>Service Labor: Laboratory Technician</t>
  </si>
  <si>
    <t>Service Labor: Office Automation Asst.</t>
  </si>
  <si>
    <t>Service Labor: Maintenance Technician</t>
  </si>
  <si>
    <t>0019</t>
  </si>
  <si>
    <t>0021</t>
  </si>
  <si>
    <t>Service: Emergency Repair</t>
  </si>
  <si>
    <t>Total Ceiling Amount For Option 2 Period</t>
  </si>
  <si>
    <t>Service Labor: Program Manager</t>
  </si>
  <si>
    <t>Service: Ancillary and Materials</t>
  </si>
  <si>
    <t>Phase-in and Training - Service Labor: Program Manager</t>
  </si>
  <si>
    <t>Base Period (1 year) FY 2027 with Phase-in</t>
  </si>
  <si>
    <t>Option 1 Period (1 year) FY 2028</t>
  </si>
  <si>
    <t>Option 2 Period (1 year) FY 2029</t>
  </si>
  <si>
    <t>Service: Ancillary and Materials Services</t>
  </si>
  <si>
    <t>Service: Process Chemicals Service</t>
  </si>
  <si>
    <t>Service: Process Improvements Engineering and Materials</t>
  </si>
  <si>
    <t>0022</t>
  </si>
  <si>
    <t>0023</t>
  </si>
  <si>
    <t>0020</t>
  </si>
  <si>
    <t>0024</t>
  </si>
  <si>
    <t>Option 3 Period (1 year) FY 2030</t>
  </si>
  <si>
    <t>Option 4 Period (1 year) FY 2031</t>
  </si>
  <si>
    <t xml:space="preserve">FIRM-FIXED PRICE LINE ITEM (OPTIONAL TASKS - $)  </t>
  </si>
  <si>
    <t xml:space="preserve">FIRM-FIXED PRICE LINE ITEM (OPTIONAL TASKS)  </t>
  </si>
  <si>
    <t>Service: 50% Caustic Soda (9/1/27 through 10/31/27)</t>
  </si>
  <si>
    <t>Service: 50% Sodium Sulfated Castor Oil  (7/1/28 through 10/31/28)</t>
  </si>
  <si>
    <t>0025</t>
  </si>
  <si>
    <t>EA</t>
  </si>
  <si>
    <t>Month</t>
  </si>
  <si>
    <t>Total Ceiling Amount For Option 1 Period</t>
  </si>
  <si>
    <t>Total Ceiling Amount For Option 3 Period</t>
  </si>
  <si>
    <t>Total Ceiling Amount For Option 4 Period</t>
  </si>
  <si>
    <t>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</si>
</sst>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8" fontId="3" fillId="0" borderId="1" xfId="0" applyNumberFormat="1" applyFont="1" applyBorder="1" applyAlignment="1">
      <alignment horizontal="center"/>
    </xf>
    <xf numFmtId="8" fontId="6" fillId="3" borderId="1" xfId="0" applyNumberFormat="1" applyFont="1" applyFill="1" applyBorder="1" applyAlignment="1">
      <alignment horizontal="right"/>
    </xf>
    <xf numFmtId="8" fontId="6" fillId="3" borderId="2" xfId="0" applyNumberFormat="1" applyFont="1" applyFill="1" applyBorder="1" applyAlignment="1">
      <alignment horizontal="right"/>
    </xf>
    <xf numFmtId="8" fontId="0" fillId="0" borderId="0" xfId="0" applyNumberFormat="1" applyAlignment="1">
      <alignment horizontal="right"/>
    </xf>
    <xf numFmtId="0" fontId="3" fillId="0" borderId="1" xfId="0" quotePrefix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8" fontId="3" fillId="0" borderId="1" xfId="0" applyNumberFormat="1" applyFont="1" applyBorder="1" applyAlignment="1">
      <alignment horizontal="center" wrapText="1"/>
    </xf>
    <xf numFmtId="0" fontId="3" fillId="0" borderId="4" xfId="0" quotePrefix="1" applyFont="1" applyBorder="1" applyAlignment="1">
      <alignment horizontal="center" vertical="top"/>
    </xf>
    <xf numFmtId="44" fontId="0" fillId="0" borderId="1" xfId="1" applyFont="1" applyBorder="1"/>
    <xf numFmtId="44" fontId="3" fillId="0" borderId="1" xfId="1" applyFont="1" applyBorder="1" applyAlignment="1">
      <alignment horizontal="center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6" fillId="4" borderId="4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</cellXfs>
  <cellStyles count="7">
    <cellStyle name="Currency" xfId="1" builtinId="4"/>
    <cellStyle name="Currency 2" xfId="6" xr:uid="{D86DF333-E093-44F3-AE0D-28BD3E73B0CE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50D78CB4-6A53-4066-99F3-25C1FD3B7C4D}"/>
    <cellStyle name="Normal 4" xfId="5" xr:uid="{2B5DF800-CE72-4649-A614-8FEC5081D7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zoomScaleNormal="100" workbookViewId="0">
      <selection activeCell="E25" sqref="E25"/>
    </sheetView>
  </sheetViews>
  <sheetFormatPr defaultRowHeight="12.5" x14ac:dyDescent="0.25"/>
  <cols>
    <col min="2" max="2" width="53.7265625" bestFit="1" customWidth="1"/>
    <col min="3" max="3" width="8.26953125" customWidth="1"/>
    <col min="4" max="4" width="10.26953125" customWidth="1"/>
    <col min="5" max="5" width="14" style="3" bestFit="1" customWidth="1"/>
    <col min="6" max="6" width="13.1796875" style="3" bestFit="1" customWidth="1"/>
    <col min="8" max="8" width="10.1796875" bestFit="1" customWidth="1"/>
    <col min="10" max="10" width="34.54296875" bestFit="1" customWidth="1"/>
    <col min="14" max="14" width="13.453125" bestFit="1" customWidth="1"/>
  </cols>
  <sheetData>
    <row r="1" spans="1:8" ht="22.5" x14ac:dyDescent="0.45">
      <c r="A1" s="4" t="s">
        <v>53</v>
      </c>
      <c r="C1" s="4"/>
    </row>
    <row r="2" spans="1:8" ht="13" thickBot="1" x14ac:dyDescent="0.3"/>
    <row r="3" spans="1:8" ht="26.5" thickBot="1" x14ac:dyDescent="0.3">
      <c r="A3" s="1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7</v>
      </c>
    </row>
    <row r="4" spans="1:8" ht="13" x14ac:dyDescent="0.25">
      <c r="A4" s="24" t="s">
        <v>2</v>
      </c>
      <c r="B4" s="25"/>
      <c r="C4" s="25"/>
      <c r="D4" s="25"/>
      <c r="E4" s="25"/>
      <c r="F4" s="26"/>
    </row>
    <row r="5" spans="1:8" x14ac:dyDescent="0.25">
      <c r="A5" s="12" t="s">
        <v>10</v>
      </c>
      <c r="B5" s="7" t="s">
        <v>52</v>
      </c>
      <c r="C5" s="15">
        <v>1</v>
      </c>
      <c r="D5" s="16" t="s">
        <v>71</v>
      </c>
      <c r="E5" s="22"/>
      <c r="F5" s="8">
        <f>PRODUCT(C5,E5)</f>
        <v>1</v>
      </c>
      <c r="H5" s="14"/>
    </row>
    <row r="6" spans="1:8" x14ac:dyDescent="0.25">
      <c r="A6" s="12" t="s">
        <v>20</v>
      </c>
      <c r="B6" s="7" t="s">
        <v>11</v>
      </c>
      <c r="C6" s="13">
        <v>1</v>
      </c>
      <c r="D6" s="6" t="s">
        <v>71</v>
      </c>
      <c r="E6" s="23"/>
      <c r="F6" s="8">
        <f>PRODUCT(C6,E6)</f>
        <v>1</v>
      </c>
    </row>
    <row r="7" spans="1:8" x14ac:dyDescent="0.25">
      <c r="A7" s="12" t="s">
        <v>21</v>
      </c>
      <c r="B7" s="7" t="s">
        <v>12</v>
      </c>
      <c r="C7" s="13">
        <v>1</v>
      </c>
      <c r="D7" s="6" t="s">
        <v>71</v>
      </c>
      <c r="E7" s="23"/>
      <c r="F7" s="8">
        <f t="shared" ref="F7:F13" si="0">PRODUCT(C7,E7)</f>
        <v>1</v>
      </c>
    </row>
    <row r="8" spans="1:8" x14ac:dyDescent="0.25">
      <c r="A8" s="12" t="s">
        <v>22</v>
      </c>
      <c r="B8" s="7" t="s">
        <v>13</v>
      </c>
      <c r="C8" s="13">
        <v>1</v>
      </c>
      <c r="D8" s="6" t="s">
        <v>71</v>
      </c>
      <c r="E8" s="23"/>
      <c r="F8" s="8">
        <f t="shared" si="0"/>
        <v>1</v>
      </c>
    </row>
    <row r="9" spans="1:8" x14ac:dyDescent="0.25">
      <c r="A9" s="12" t="s">
        <v>23</v>
      </c>
      <c r="B9" s="7" t="s">
        <v>14</v>
      </c>
      <c r="C9" s="13">
        <v>1</v>
      </c>
      <c r="D9" s="6" t="s">
        <v>71</v>
      </c>
      <c r="E9" s="23"/>
      <c r="F9" s="8">
        <f t="shared" si="0"/>
        <v>1</v>
      </c>
    </row>
    <row r="10" spans="1:8" x14ac:dyDescent="0.25">
      <c r="A10" s="12" t="s">
        <v>24</v>
      </c>
      <c r="B10" s="7" t="s">
        <v>15</v>
      </c>
      <c r="C10" s="13">
        <v>1</v>
      </c>
      <c r="D10" s="6" t="s">
        <v>71</v>
      </c>
      <c r="E10" s="23"/>
      <c r="F10" s="8">
        <f t="shared" si="0"/>
        <v>1</v>
      </c>
    </row>
    <row r="11" spans="1:8" x14ac:dyDescent="0.25">
      <c r="A11" s="12" t="s">
        <v>25</v>
      </c>
      <c r="B11" s="7" t="s">
        <v>16</v>
      </c>
      <c r="C11" s="13">
        <v>1</v>
      </c>
      <c r="D11" s="6" t="s">
        <v>71</v>
      </c>
      <c r="E11" s="23"/>
      <c r="F11" s="8">
        <f t="shared" si="0"/>
        <v>1</v>
      </c>
    </row>
    <row r="12" spans="1:8" x14ac:dyDescent="0.25">
      <c r="A12" s="12" t="s">
        <v>26</v>
      </c>
      <c r="B12" s="7" t="s">
        <v>17</v>
      </c>
      <c r="C12" s="13">
        <v>1</v>
      </c>
      <c r="D12" s="6" t="s">
        <v>71</v>
      </c>
      <c r="E12" s="23"/>
      <c r="F12" s="8">
        <f t="shared" si="0"/>
        <v>1</v>
      </c>
    </row>
    <row r="13" spans="1:8" x14ac:dyDescent="0.25">
      <c r="A13" s="12" t="s">
        <v>27</v>
      </c>
      <c r="B13" s="7" t="s">
        <v>18</v>
      </c>
      <c r="C13" s="13">
        <v>1</v>
      </c>
      <c r="D13" s="6" t="s">
        <v>71</v>
      </c>
      <c r="E13" s="23"/>
      <c r="F13" s="8">
        <f t="shared" si="0"/>
        <v>1</v>
      </c>
    </row>
    <row r="14" spans="1:8" x14ac:dyDescent="0.25">
      <c r="A14" s="12" t="s">
        <v>36</v>
      </c>
      <c r="B14" s="7" t="s">
        <v>19</v>
      </c>
      <c r="C14" s="13">
        <v>1</v>
      </c>
      <c r="D14" s="6" t="s">
        <v>71</v>
      </c>
      <c r="E14" s="23"/>
      <c r="F14" s="8">
        <f>PRODUCT(C14,E14)</f>
        <v>1</v>
      </c>
    </row>
    <row r="15" spans="1:8" x14ac:dyDescent="0.25">
      <c r="A15" s="12" t="s">
        <v>28</v>
      </c>
      <c r="B15" s="7" t="s">
        <v>50</v>
      </c>
      <c r="C15" s="13">
        <v>11</v>
      </c>
      <c r="D15" s="6" t="s">
        <v>71</v>
      </c>
      <c r="E15" s="23"/>
      <c r="F15" s="8">
        <f>SUM(C15*E15)</f>
        <v>0</v>
      </c>
    </row>
    <row r="16" spans="1:8" x14ac:dyDescent="0.25">
      <c r="A16" s="12" t="s">
        <v>29</v>
      </c>
      <c r="B16" s="7" t="s">
        <v>37</v>
      </c>
      <c r="C16" s="13">
        <v>11</v>
      </c>
      <c r="D16" s="6" t="s">
        <v>71</v>
      </c>
      <c r="E16" s="23"/>
      <c r="F16" s="8">
        <f t="shared" ref="F16:F24" si="1">SUM(C16*E16)</f>
        <v>0</v>
      </c>
    </row>
    <row r="17" spans="1:6" x14ac:dyDescent="0.25">
      <c r="A17" s="12" t="s">
        <v>30</v>
      </c>
      <c r="B17" s="7" t="s">
        <v>38</v>
      </c>
      <c r="C17" s="13">
        <v>11</v>
      </c>
      <c r="D17" s="6" t="s">
        <v>71</v>
      </c>
      <c r="E17" s="23"/>
      <c r="F17" s="8">
        <f t="shared" si="1"/>
        <v>0</v>
      </c>
    </row>
    <row r="18" spans="1:6" x14ac:dyDescent="0.25">
      <c r="A18" s="12" t="s">
        <v>31</v>
      </c>
      <c r="B18" s="7" t="s">
        <v>39</v>
      </c>
      <c r="C18" s="13">
        <v>11</v>
      </c>
      <c r="D18" s="6" t="s">
        <v>71</v>
      </c>
      <c r="E18" s="23"/>
      <c r="F18" s="8">
        <f t="shared" si="1"/>
        <v>0</v>
      </c>
    </row>
    <row r="19" spans="1:6" x14ac:dyDescent="0.25">
      <c r="A19" s="12" t="s">
        <v>32</v>
      </c>
      <c r="B19" s="7" t="s">
        <v>40</v>
      </c>
      <c r="C19" s="13">
        <v>11</v>
      </c>
      <c r="D19" s="6" t="s">
        <v>71</v>
      </c>
      <c r="E19" s="23"/>
      <c r="F19" s="8">
        <f t="shared" si="1"/>
        <v>0</v>
      </c>
    </row>
    <row r="20" spans="1:6" x14ac:dyDescent="0.25">
      <c r="A20" s="12" t="s">
        <v>33</v>
      </c>
      <c r="B20" s="7" t="s">
        <v>41</v>
      </c>
      <c r="C20" s="13">
        <v>11</v>
      </c>
      <c r="D20" s="6" t="s">
        <v>71</v>
      </c>
      <c r="E20" s="23"/>
      <c r="F20" s="8">
        <f t="shared" si="1"/>
        <v>0</v>
      </c>
    </row>
    <row r="21" spans="1:6" x14ac:dyDescent="0.25">
      <c r="A21" s="12" t="s">
        <v>34</v>
      </c>
      <c r="B21" s="7" t="s">
        <v>42</v>
      </c>
      <c r="C21" s="13">
        <v>11</v>
      </c>
      <c r="D21" s="6" t="s">
        <v>71</v>
      </c>
      <c r="E21" s="23"/>
      <c r="F21" s="8">
        <f t="shared" si="1"/>
        <v>0</v>
      </c>
    </row>
    <row r="22" spans="1:6" x14ac:dyDescent="0.25">
      <c r="A22" s="12" t="s">
        <v>35</v>
      </c>
      <c r="B22" s="7" t="s">
        <v>43</v>
      </c>
      <c r="C22" s="13">
        <v>11</v>
      </c>
      <c r="D22" s="6" t="s">
        <v>71</v>
      </c>
      <c r="E22" s="23"/>
      <c r="F22" s="8">
        <f t="shared" si="1"/>
        <v>0</v>
      </c>
    </row>
    <row r="23" spans="1:6" x14ac:dyDescent="0.25">
      <c r="A23" s="12" t="s">
        <v>46</v>
      </c>
      <c r="B23" s="7" t="s">
        <v>44</v>
      </c>
      <c r="C23" s="13">
        <v>11</v>
      </c>
      <c r="D23" s="6" t="s">
        <v>71</v>
      </c>
      <c r="E23" s="23"/>
      <c r="F23" s="8">
        <f t="shared" si="1"/>
        <v>0</v>
      </c>
    </row>
    <row r="24" spans="1:6" x14ac:dyDescent="0.25">
      <c r="A24" s="12" t="s">
        <v>61</v>
      </c>
      <c r="B24" s="7" t="s">
        <v>45</v>
      </c>
      <c r="C24" s="13">
        <v>11</v>
      </c>
      <c r="D24" s="6" t="s">
        <v>71</v>
      </c>
      <c r="E24" s="23"/>
      <c r="F24" s="8">
        <f t="shared" si="1"/>
        <v>0</v>
      </c>
    </row>
    <row r="25" spans="1:6" x14ac:dyDescent="0.25">
      <c r="A25" s="12" t="s">
        <v>47</v>
      </c>
      <c r="B25" s="7" t="s">
        <v>51</v>
      </c>
      <c r="C25" s="6">
        <v>1</v>
      </c>
      <c r="D25" s="6" t="s">
        <v>70</v>
      </c>
      <c r="E25" s="23" t="s">
        <v>75</v>
      </c>
      <c r="F25" s="8">
        <v>523410.13</v>
      </c>
    </row>
    <row r="26" spans="1:6" x14ac:dyDescent="0.25">
      <c r="A26" s="12" t="s">
        <v>59</v>
      </c>
      <c r="B26" s="7" t="s">
        <v>57</v>
      </c>
      <c r="C26" s="6">
        <v>1</v>
      </c>
      <c r="D26" s="6" t="s">
        <v>70</v>
      </c>
      <c r="E26" s="23" t="s">
        <v>75</v>
      </c>
      <c r="F26" s="8">
        <v>355398.94</v>
      </c>
    </row>
    <row r="27" spans="1:6" x14ac:dyDescent="0.25">
      <c r="A27" s="12" t="s">
        <v>60</v>
      </c>
      <c r="B27" s="7" t="s">
        <v>67</v>
      </c>
      <c r="C27" s="6">
        <v>1</v>
      </c>
      <c r="D27" s="6" t="s">
        <v>70</v>
      </c>
      <c r="E27" s="23" t="s">
        <v>75</v>
      </c>
      <c r="F27" s="8">
        <v>60233.333333333336</v>
      </c>
    </row>
    <row r="28" spans="1:6" ht="13" x14ac:dyDescent="0.25">
      <c r="A28" s="32" t="s">
        <v>65</v>
      </c>
      <c r="B28" s="33"/>
      <c r="C28" s="33"/>
      <c r="D28" s="33"/>
      <c r="E28" s="33"/>
      <c r="F28" s="34"/>
    </row>
    <row r="29" spans="1:6" x14ac:dyDescent="0.25">
      <c r="A29" s="21" t="s">
        <v>62</v>
      </c>
      <c r="B29" s="17" t="s">
        <v>58</v>
      </c>
      <c r="C29" s="18">
        <v>1</v>
      </c>
      <c r="D29" s="19" t="s">
        <v>70</v>
      </c>
      <c r="E29" s="20" t="s">
        <v>75</v>
      </c>
      <c r="F29" s="8">
        <v>60000</v>
      </c>
    </row>
    <row r="30" spans="1:6" x14ac:dyDescent="0.25">
      <c r="A30" s="21" t="s">
        <v>69</v>
      </c>
      <c r="B30" s="7" t="s">
        <v>48</v>
      </c>
      <c r="C30" s="18">
        <v>1</v>
      </c>
      <c r="D30" s="19" t="s">
        <v>70</v>
      </c>
      <c r="E30" s="20" t="s">
        <v>75</v>
      </c>
      <c r="F30" s="8">
        <v>5000</v>
      </c>
    </row>
    <row r="31" spans="1:6" ht="13" x14ac:dyDescent="0.3">
      <c r="A31" s="27" t="s">
        <v>3</v>
      </c>
      <c r="B31" s="28"/>
      <c r="C31" s="28"/>
      <c r="D31" s="28"/>
      <c r="E31" s="29"/>
      <c r="F31" s="9">
        <f>SUM(F5:F30)</f>
        <v>1004052.4033333334</v>
      </c>
    </row>
    <row r="32" spans="1:6" ht="15" customHeight="1" x14ac:dyDescent="0.25"/>
    <row r="33" spans="1:6" x14ac:dyDescent="0.25">
      <c r="F33" s="11"/>
    </row>
    <row r="34" spans="1:6" ht="13" thickBot="1" x14ac:dyDescent="0.3"/>
    <row r="35" spans="1:6" ht="16" thickBot="1" x14ac:dyDescent="0.4">
      <c r="A35" s="30" t="s">
        <v>8</v>
      </c>
      <c r="B35" s="31"/>
      <c r="C35" s="31"/>
      <c r="D35" s="31"/>
      <c r="E35" s="31"/>
      <c r="F35" s="10">
        <f>SUM(F31,'Option 1'!F20,'Option 2'!F19,'Option 3'!F19,'Option 4'!F19)</f>
        <v>8138140.6133333333</v>
      </c>
    </row>
  </sheetData>
  <mergeCells count="4">
    <mergeCell ref="A4:F4"/>
    <mergeCell ref="A31:E31"/>
    <mergeCell ref="A35:E35"/>
    <mergeCell ref="A28:F28"/>
  </mergeCells>
  <phoneticPr fontId="4" type="noConversion"/>
  <pageMargins left="0.75" right="0.75" top="1" bottom="1" header="0.5" footer="0.5"/>
  <pageSetup orientation="landscape" r:id="rId1"/>
  <headerFooter alignWithMargins="0">
    <oddHeader>&amp;COFFICE OF ENVIRONMENT, HEALTH &amp;&amp; SAFETY
Environmental Management Division</oddHeader>
    <oddFooter>&amp;L&amp;A, &amp;F&amp;RMNH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zoomScaleNormal="100" workbookViewId="0">
      <selection activeCell="E19" sqref="E19"/>
    </sheetView>
  </sheetViews>
  <sheetFormatPr defaultRowHeight="12.5" x14ac:dyDescent="0.25"/>
  <cols>
    <col min="2" max="2" width="58.26953125" bestFit="1" customWidth="1"/>
    <col min="3" max="3" width="8.26953125" customWidth="1"/>
    <col min="4" max="4" width="10.26953125" customWidth="1"/>
    <col min="5" max="5" width="14" style="3" bestFit="1" customWidth="1"/>
    <col min="6" max="6" width="16" style="3" bestFit="1" customWidth="1"/>
  </cols>
  <sheetData>
    <row r="1" spans="1:6" ht="22.5" x14ac:dyDescent="0.45">
      <c r="A1" s="4" t="s">
        <v>54</v>
      </c>
      <c r="C1" s="4"/>
    </row>
    <row r="2" spans="1:6" ht="13" thickBot="1" x14ac:dyDescent="0.3"/>
    <row r="3" spans="1:6" ht="26.5" thickBot="1" x14ac:dyDescent="0.3">
      <c r="A3" s="1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s="12" t="s">
        <v>10</v>
      </c>
      <c r="B4" s="7" t="s">
        <v>50</v>
      </c>
      <c r="C4" s="13">
        <v>12</v>
      </c>
      <c r="D4" s="6" t="s">
        <v>71</v>
      </c>
      <c r="E4" s="23"/>
      <c r="F4" s="8">
        <f>PRODUCT(C4,E4)</f>
        <v>12</v>
      </c>
    </row>
    <row r="5" spans="1:6" x14ac:dyDescent="0.25">
      <c r="A5" s="12" t="s">
        <v>20</v>
      </c>
      <c r="B5" s="7" t="s">
        <v>37</v>
      </c>
      <c r="C5" s="13">
        <v>12</v>
      </c>
      <c r="D5" s="6" t="s">
        <v>71</v>
      </c>
      <c r="E5" s="23"/>
      <c r="F5" s="8">
        <f t="shared" ref="F5:F13" si="0">PRODUCT(C5,E5)</f>
        <v>12</v>
      </c>
    </row>
    <row r="6" spans="1:6" x14ac:dyDescent="0.25">
      <c r="A6" s="12" t="s">
        <v>21</v>
      </c>
      <c r="B6" s="7" t="s">
        <v>38</v>
      </c>
      <c r="C6" s="13">
        <v>12</v>
      </c>
      <c r="D6" s="6" t="s">
        <v>71</v>
      </c>
      <c r="E6" s="23"/>
      <c r="F6" s="8">
        <f t="shared" si="0"/>
        <v>12</v>
      </c>
    </row>
    <row r="7" spans="1:6" x14ac:dyDescent="0.25">
      <c r="A7" s="12" t="s">
        <v>22</v>
      </c>
      <c r="B7" s="7" t="s">
        <v>39</v>
      </c>
      <c r="C7" s="13">
        <v>12</v>
      </c>
      <c r="D7" s="6" t="s">
        <v>71</v>
      </c>
      <c r="E7" s="23"/>
      <c r="F7" s="8">
        <f t="shared" si="0"/>
        <v>12</v>
      </c>
    </row>
    <row r="8" spans="1:6" x14ac:dyDescent="0.25">
      <c r="A8" s="12" t="s">
        <v>23</v>
      </c>
      <c r="B8" s="7" t="s">
        <v>40</v>
      </c>
      <c r="C8" s="13">
        <v>12</v>
      </c>
      <c r="D8" s="6" t="s">
        <v>71</v>
      </c>
      <c r="E8" s="23"/>
      <c r="F8" s="8">
        <f t="shared" si="0"/>
        <v>12</v>
      </c>
    </row>
    <row r="9" spans="1:6" x14ac:dyDescent="0.25">
      <c r="A9" s="12" t="s">
        <v>24</v>
      </c>
      <c r="B9" s="7" t="s">
        <v>41</v>
      </c>
      <c r="C9" s="13">
        <v>12</v>
      </c>
      <c r="D9" s="6" t="s">
        <v>71</v>
      </c>
      <c r="E9" s="23"/>
      <c r="F9" s="8">
        <f t="shared" si="0"/>
        <v>12</v>
      </c>
    </row>
    <row r="10" spans="1:6" x14ac:dyDescent="0.25">
      <c r="A10" s="12" t="s">
        <v>25</v>
      </c>
      <c r="B10" s="7" t="s">
        <v>42</v>
      </c>
      <c r="C10" s="13">
        <v>12</v>
      </c>
      <c r="D10" s="6" t="s">
        <v>71</v>
      </c>
      <c r="E10" s="23"/>
      <c r="F10" s="8">
        <f t="shared" si="0"/>
        <v>12</v>
      </c>
    </row>
    <row r="11" spans="1:6" x14ac:dyDescent="0.25">
      <c r="A11" s="12" t="s">
        <v>26</v>
      </c>
      <c r="B11" s="7" t="s">
        <v>43</v>
      </c>
      <c r="C11" s="13">
        <v>12</v>
      </c>
      <c r="D11" s="6" t="s">
        <v>71</v>
      </c>
      <c r="E11" s="23"/>
      <c r="F11" s="8">
        <f t="shared" si="0"/>
        <v>12</v>
      </c>
    </row>
    <row r="12" spans="1:6" x14ac:dyDescent="0.25">
      <c r="A12" s="12" t="s">
        <v>27</v>
      </c>
      <c r="B12" s="7" t="s">
        <v>44</v>
      </c>
      <c r="C12" s="13">
        <v>12</v>
      </c>
      <c r="D12" s="6" t="s">
        <v>71</v>
      </c>
      <c r="E12" s="23"/>
      <c r="F12" s="8">
        <f t="shared" si="0"/>
        <v>12</v>
      </c>
    </row>
    <row r="13" spans="1:6" x14ac:dyDescent="0.25">
      <c r="A13" s="12" t="s">
        <v>36</v>
      </c>
      <c r="B13" s="7" t="s">
        <v>45</v>
      </c>
      <c r="C13" s="13">
        <v>12</v>
      </c>
      <c r="D13" s="6" t="s">
        <v>71</v>
      </c>
      <c r="E13" s="23"/>
      <c r="F13" s="8">
        <f t="shared" si="0"/>
        <v>12</v>
      </c>
    </row>
    <row r="14" spans="1:6" x14ac:dyDescent="0.25">
      <c r="A14" s="12" t="s">
        <v>28</v>
      </c>
      <c r="B14" s="7" t="s">
        <v>51</v>
      </c>
      <c r="C14" s="6">
        <v>1</v>
      </c>
      <c r="D14" s="6" t="s">
        <v>70</v>
      </c>
      <c r="E14" s="23" t="s">
        <v>75</v>
      </c>
      <c r="F14" s="8">
        <v>528644.23</v>
      </c>
    </row>
    <row r="15" spans="1:6" x14ac:dyDescent="0.25">
      <c r="A15" s="12" t="s">
        <v>29</v>
      </c>
      <c r="B15" s="7" t="s">
        <v>57</v>
      </c>
      <c r="C15" s="6">
        <v>1</v>
      </c>
      <c r="D15" s="6" t="s">
        <v>70</v>
      </c>
      <c r="E15" s="23" t="s">
        <v>75</v>
      </c>
      <c r="F15" s="8">
        <v>723966.93</v>
      </c>
    </row>
    <row r="16" spans="1:6" x14ac:dyDescent="0.25">
      <c r="A16" s="12" t="s">
        <v>30</v>
      </c>
      <c r="B16" s="7" t="s">
        <v>68</v>
      </c>
      <c r="C16" s="6">
        <v>1</v>
      </c>
      <c r="D16" s="6" t="s">
        <v>70</v>
      </c>
      <c r="E16" s="23" t="s">
        <v>75</v>
      </c>
      <c r="F16" s="8">
        <v>173999.99999999997</v>
      </c>
    </row>
    <row r="17" spans="1:6" ht="13" x14ac:dyDescent="0.25">
      <c r="A17" s="35" t="s">
        <v>65</v>
      </c>
      <c r="B17" s="35"/>
      <c r="C17" s="35"/>
      <c r="D17" s="35"/>
      <c r="E17" s="35"/>
      <c r="F17" s="35"/>
    </row>
    <row r="18" spans="1:6" s="5" customFormat="1" x14ac:dyDescent="0.25">
      <c r="A18" s="21" t="s">
        <v>31</v>
      </c>
      <c r="B18" s="17" t="s">
        <v>58</v>
      </c>
      <c r="C18" s="18">
        <v>1</v>
      </c>
      <c r="D18" s="19" t="s">
        <v>70</v>
      </c>
      <c r="E18" s="20" t="s">
        <v>75</v>
      </c>
      <c r="F18" s="8">
        <v>60000</v>
      </c>
    </row>
    <row r="19" spans="1:6" s="5" customFormat="1" x14ac:dyDescent="0.25">
      <c r="A19" s="21" t="s">
        <v>32</v>
      </c>
      <c r="B19" s="7" t="s">
        <v>48</v>
      </c>
      <c r="C19" s="18">
        <v>1</v>
      </c>
      <c r="D19" s="19" t="s">
        <v>70</v>
      </c>
      <c r="E19" s="20" t="s">
        <v>75</v>
      </c>
      <c r="F19" s="8">
        <v>5000</v>
      </c>
    </row>
    <row r="20" spans="1:6" ht="13" x14ac:dyDescent="0.3">
      <c r="A20" s="27" t="s">
        <v>72</v>
      </c>
      <c r="B20" s="28"/>
      <c r="C20" s="28"/>
      <c r="D20" s="28"/>
      <c r="E20" s="29"/>
      <c r="F20" s="9">
        <f>SUM(F4:F19)</f>
        <v>1491731.1600000001</v>
      </c>
    </row>
    <row r="22" spans="1:6" ht="15" customHeight="1" x14ac:dyDescent="0.25"/>
  </sheetData>
  <mergeCells count="2">
    <mergeCell ref="A17:F17"/>
    <mergeCell ref="A20:E20"/>
  </mergeCells>
  <phoneticPr fontId="4" type="noConversion"/>
  <pageMargins left="0.75" right="0.75" top="1" bottom="1" header="0.5" footer="0.5"/>
  <pageSetup orientation="landscape" r:id="rId1"/>
  <headerFooter alignWithMargins="0">
    <oddHeader>&amp;COFFICE OF ENVIRONMENT, HEALTH &amp;&amp; SAFETY
Environmental Management Division</oddHeader>
    <oddFooter>&amp;L&amp;A, &amp;F&amp;RMNH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"/>
  <sheetViews>
    <sheetView zoomScaleNormal="100" workbookViewId="0">
      <selection activeCell="E18" sqref="E18"/>
    </sheetView>
  </sheetViews>
  <sheetFormatPr defaultRowHeight="12.5" x14ac:dyDescent="0.25"/>
  <cols>
    <col min="2" max="2" width="52.81640625" customWidth="1"/>
    <col min="3" max="3" width="8.26953125" customWidth="1"/>
    <col min="4" max="4" width="10.26953125" customWidth="1"/>
    <col min="5" max="5" width="14" style="3" bestFit="1" customWidth="1"/>
    <col min="6" max="6" width="16" style="3" bestFit="1" customWidth="1"/>
  </cols>
  <sheetData>
    <row r="1" spans="1:6" ht="22.5" x14ac:dyDescent="0.45">
      <c r="A1" s="4" t="s">
        <v>55</v>
      </c>
      <c r="C1" s="4"/>
    </row>
    <row r="2" spans="1:6" ht="13" thickBot="1" x14ac:dyDescent="0.3"/>
    <row r="3" spans="1:6" ht="26.5" thickBot="1" x14ac:dyDescent="0.3">
      <c r="A3" s="1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s="12" t="s">
        <v>10</v>
      </c>
      <c r="B4" s="7" t="s">
        <v>50</v>
      </c>
      <c r="C4" s="13">
        <v>12</v>
      </c>
      <c r="D4" s="6" t="s">
        <v>71</v>
      </c>
      <c r="E4" s="23"/>
      <c r="F4" s="8">
        <f t="shared" ref="F4:F13" si="0">PRODUCT(C4,E4)</f>
        <v>12</v>
      </c>
    </row>
    <row r="5" spans="1:6" x14ac:dyDescent="0.25">
      <c r="A5" s="12" t="s">
        <v>20</v>
      </c>
      <c r="B5" s="7" t="s">
        <v>37</v>
      </c>
      <c r="C5" s="13">
        <v>12</v>
      </c>
      <c r="D5" s="6" t="s">
        <v>71</v>
      </c>
      <c r="E5" s="23"/>
      <c r="F5" s="8">
        <f t="shared" si="0"/>
        <v>12</v>
      </c>
    </row>
    <row r="6" spans="1:6" x14ac:dyDescent="0.25">
      <c r="A6" s="12" t="s">
        <v>21</v>
      </c>
      <c r="B6" s="7" t="s">
        <v>38</v>
      </c>
      <c r="C6" s="13">
        <v>12</v>
      </c>
      <c r="D6" s="6" t="s">
        <v>71</v>
      </c>
      <c r="E6" s="23"/>
      <c r="F6" s="8">
        <f t="shared" si="0"/>
        <v>12</v>
      </c>
    </row>
    <row r="7" spans="1:6" x14ac:dyDescent="0.25">
      <c r="A7" s="12" t="s">
        <v>22</v>
      </c>
      <c r="B7" s="7" t="s">
        <v>39</v>
      </c>
      <c r="C7" s="13">
        <v>12</v>
      </c>
      <c r="D7" s="6" t="s">
        <v>71</v>
      </c>
      <c r="E7" s="23"/>
      <c r="F7" s="8">
        <f t="shared" si="0"/>
        <v>12</v>
      </c>
    </row>
    <row r="8" spans="1:6" x14ac:dyDescent="0.25">
      <c r="A8" s="12" t="s">
        <v>23</v>
      </c>
      <c r="B8" s="7" t="s">
        <v>40</v>
      </c>
      <c r="C8" s="13">
        <v>12</v>
      </c>
      <c r="D8" s="6" t="s">
        <v>71</v>
      </c>
      <c r="E8" s="23"/>
      <c r="F8" s="8">
        <f t="shared" si="0"/>
        <v>12</v>
      </c>
    </row>
    <row r="9" spans="1:6" x14ac:dyDescent="0.25">
      <c r="A9" s="12" t="s">
        <v>24</v>
      </c>
      <c r="B9" s="7" t="s">
        <v>41</v>
      </c>
      <c r="C9" s="13">
        <v>12</v>
      </c>
      <c r="D9" s="6" t="s">
        <v>71</v>
      </c>
      <c r="E9" s="23"/>
      <c r="F9" s="8">
        <f t="shared" si="0"/>
        <v>12</v>
      </c>
    </row>
    <row r="10" spans="1:6" x14ac:dyDescent="0.25">
      <c r="A10" s="12" t="s">
        <v>25</v>
      </c>
      <c r="B10" s="7" t="s">
        <v>42</v>
      </c>
      <c r="C10" s="13">
        <v>12</v>
      </c>
      <c r="D10" s="6" t="s">
        <v>71</v>
      </c>
      <c r="E10" s="23"/>
      <c r="F10" s="8">
        <f t="shared" si="0"/>
        <v>12</v>
      </c>
    </row>
    <row r="11" spans="1:6" x14ac:dyDescent="0.25">
      <c r="A11" s="12" t="s">
        <v>26</v>
      </c>
      <c r="B11" s="7" t="s">
        <v>43</v>
      </c>
      <c r="C11" s="13">
        <v>12</v>
      </c>
      <c r="D11" s="6" t="s">
        <v>71</v>
      </c>
      <c r="E11" s="23"/>
      <c r="F11" s="8">
        <f t="shared" si="0"/>
        <v>12</v>
      </c>
    </row>
    <row r="12" spans="1:6" x14ac:dyDescent="0.25">
      <c r="A12" s="12" t="s">
        <v>27</v>
      </c>
      <c r="B12" s="7" t="s">
        <v>44</v>
      </c>
      <c r="C12" s="13">
        <v>12</v>
      </c>
      <c r="D12" s="6" t="s">
        <v>71</v>
      </c>
      <c r="E12" s="23"/>
      <c r="F12" s="8">
        <f t="shared" si="0"/>
        <v>12</v>
      </c>
    </row>
    <row r="13" spans="1:6" x14ac:dyDescent="0.25">
      <c r="A13" s="12" t="s">
        <v>36</v>
      </c>
      <c r="B13" s="7" t="s">
        <v>45</v>
      </c>
      <c r="C13" s="13">
        <v>12</v>
      </c>
      <c r="D13" s="6" t="s">
        <v>71</v>
      </c>
      <c r="E13" s="23"/>
      <c r="F13" s="8">
        <f t="shared" si="0"/>
        <v>12</v>
      </c>
    </row>
    <row r="14" spans="1:6" x14ac:dyDescent="0.25">
      <c r="A14" s="12" t="s">
        <v>28</v>
      </c>
      <c r="B14" s="7" t="s">
        <v>51</v>
      </c>
      <c r="C14" s="6">
        <v>1</v>
      </c>
      <c r="D14" s="6" t="s">
        <v>70</v>
      </c>
      <c r="E14" s="23" t="s">
        <v>75</v>
      </c>
      <c r="F14" s="8">
        <v>533930.67000000004</v>
      </c>
    </row>
    <row r="15" spans="1:6" x14ac:dyDescent="0.25">
      <c r="A15" s="12" t="s">
        <v>29</v>
      </c>
      <c r="B15" s="7" t="s">
        <v>57</v>
      </c>
      <c r="C15" s="6">
        <v>1</v>
      </c>
      <c r="D15" s="6" t="s">
        <v>70</v>
      </c>
      <c r="E15" s="23" t="s">
        <v>75</v>
      </c>
      <c r="F15" s="8">
        <v>1263698.8</v>
      </c>
    </row>
    <row r="16" spans="1:6" ht="13" x14ac:dyDescent="0.25">
      <c r="A16" s="35" t="s">
        <v>66</v>
      </c>
      <c r="B16" s="35"/>
      <c r="C16" s="35"/>
      <c r="D16" s="35"/>
      <c r="E16" s="35"/>
      <c r="F16" s="35"/>
    </row>
    <row r="17" spans="1:6" s="5" customFormat="1" x14ac:dyDescent="0.25">
      <c r="A17" s="21" t="s">
        <v>30</v>
      </c>
      <c r="B17" s="17" t="s">
        <v>58</v>
      </c>
      <c r="C17" s="18">
        <v>1</v>
      </c>
      <c r="D17" s="19" t="s">
        <v>70</v>
      </c>
      <c r="E17" s="20" t="s">
        <v>75</v>
      </c>
      <c r="F17" s="8">
        <v>60000</v>
      </c>
    </row>
    <row r="18" spans="1:6" s="5" customFormat="1" x14ac:dyDescent="0.25">
      <c r="A18" s="21" t="s">
        <v>31</v>
      </c>
      <c r="B18" s="7" t="s">
        <v>48</v>
      </c>
      <c r="C18" s="18">
        <v>1</v>
      </c>
      <c r="D18" s="19" t="s">
        <v>70</v>
      </c>
      <c r="E18" s="20" t="s">
        <v>75</v>
      </c>
      <c r="F18" s="8">
        <v>5000</v>
      </c>
    </row>
    <row r="19" spans="1:6" ht="13" x14ac:dyDescent="0.3">
      <c r="A19" s="27" t="s">
        <v>49</v>
      </c>
      <c r="B19" s="28"/>
      <c r="C19" s="28"/>
      <c r="D19" s="28"/>
      <c r="E19" s="29"/>
      <c r="F19" s="9">
        <f>SUM(F4:F18)</f>
        <v>1862749.4700000002</v>
      </c>
    </row>
    <row r="21" spans="1:6" x14ac:dyDescent="0.25">
      <c r="F21" s="11"/>
    </row>
  </sheetData>
  <mergeCells count="2">
    <mergeCell ref="A19:E19"/>
    <mergeCell ref="A16:F16"/>
  </mergeCells>
  <pageMargins left="0.75" right="0.75" top="1" bottom="1" header="0.5" footer="0.5"/>
  <pageSetup orientation="landscape" r:id="rId1"/>
  <headerFooter alignWithMargins="0">
    <oddHeader>&amp;COFFICE OF ENVIRONMENT, HEALTH &amp;&amp; SAFETY
Environmental Management Division</oddHeader>
    <oddFooter>&amp;L&amp;A, &amp;F&amp;RMNH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zoomScaleNormal="100" workbookViewId="0">
      <selection activeCell="E18" sqref="E18"/>
    </sheetView>
  </sheetViews>
  <sheetFormatPr defaultRowHeight="12.5" x14ac:dyDescent="0.25"/>
  <cols>
    <col min="2" max="2" width="35.453125" bestFit="1" customWidth="1"/>
    <col min="5" max="5" width="12.26953125" style="3" bestFit="1" customWidth="1"/>
    <col min="6" max="6" width="13.453125" style="3" bestFit="1" customWidth="1"/>
  </cols>
  <sheetData>
    <row r="1" spans="1:6" ht="22.5" x14ac:dyDescent="0.45">
      <c r="A1" s="4" t="s">
        <v>63</v>
      </c>
      <c r="C1" s="4"/>
    </row>
    <row r="2" spans="1:6" ht="13" thickBot="1" x14ac:dyDescent="0.3"/>
    <row r="3" spans="1:6" ht="26.5" thickBot="1" x14ac:dyDescent="0.3">
      <c r="A3" s="1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s="12" t="s">
        <v>10</v>
      </c>
      <c r="B4" s="7" t="s">
        <v>50</v>
      </c>
      <c r="C4" s="13">
        <v>12</v>
      </c>
      <c r="D4" s="6" t="s">
        <v>71</v>
      </c>
      <c r="E4" s="23"/>
      <c r="F4" s="8">
        <f t="shared" ref="F4:F13" si="0">PRODUCT(C4,E4)</f>
        <v>12</v>
      </c>
    </row>
    <row r="5" spans="1:6" x14ac:dyDescent="0.25">
      <c r="A5" s="12" t="s">
        <v>20</v>
      </c>
      <c r="B5" s="7" t="s">
        <v>37</v>
      </c>
      <c r="C5" s="13">
        <v>12</v>
      </c>
      <c r="D5" s="6" t="s">
        <v>71</v>
      </c>
      <c r="E5" s="23"/>
      <c r="F5" s="8">
        <f t="shared" si="0"/>
        <v>12</v>
      </c>
    </row>
    <row r="6" spans="1:6" x14ac:dyDescent="0.25">
      <c r="A6" s="12" t="s">
        <v>21</v>
      </c>
      <c r="B6" s="7" t="s">
        <v>38</v>
      </c>
      <c r="C6" s="13">
        <v>12</v>
      </c>
      <c r="D6" s="6" t="s">
        <v>71</v>
      </c>
      <c r="E6" s="23"/>
      <c r="F6" s="8">
        <f t="shared" si="0"/>
        <v>12</v>
      </c>
    </row>
    <row r="7" spans="1:6" x14ac:dyDescent="0.25">
      <c r="A7" s="12" t="s">
        <v>22</v>
      </c>
      <c r="B7" s="7" t="s">
        <v>39</v>
      </c>
      <c r="C7" s="13">
        <v>12</v>
      </c>
      <c r="D7" s="6" t="s">
        <v>71</v>
      </c>
      <c r="E7" s="23"/>
      <c r="F7" s="8">
        <f t="shared" si="0"/>
        <v>12</v>
      </c>
    </row>
    <row r="8" spans="1:6" x14ac:dyDescent="0.25">
      <c r="A8" s="12" t="s">
        <v>23</v>
      </c>
      <c r="B8" s="7" t="s">
        <v>40</v>
      </c>
      <c r="C8" s="13">
        <v>12</v>
      </c>
      <c r="D8" s="6" t="s">
        <v>71</v>
      </c>
      <c r="E8" s="23"/>
      <c r="F8" s="8">
        <f t="shared" si="0"/>
        <v>12</v>
      </c>
    </row>
    <row r="9" spans="1:6" x14ac:dyDescent="0.25">
      <c r="A9" s="12" t="s">
        <v>24</v>
      </c>
      <c r="B9" s="7" t="s">
        <v>41</v>
      </c>
      <c r="C9" s="13">
        <v>12</v>
      </c>
      <c r="D9" s="6" t="s">
        <v>71</v>
      </c>
      <c r="E9" s="23"/>
      <c r="F9" s="8">
        <f t="shared" si="0"/>
        <v>12</v>
      </c>
    </row>
    <row r="10" spans="1:6" x14ac:dyDescent="0.25">
      <c r="A10" s="12" t="s">
        <v>25</v>
      </c>
      <c r="B10" s="7" t="s">
        <v>42</v>
      </c>
      <c r="C10" s="13">
        <v>12</v>
      </c>
      <c r="D10" s="6" t="s">
        <v>71</v>
      </c>
      <c r="E10" s="23"/>
      <c r="F10" s="8">
        <f t="shared" si="0"/>
        <v>12</v>
      </c>
    </row>
    <row r="11" spans="1:6" x14ac:dyDescent="0.25">
      <c r="A11" s="12" t="s">
        <v>26</v>
      </c>
      <c r="B11" s="7" t="s">
        <v>43</v>
      </c>
      <c r="C11" s="13">
        <v>12</v>
      </c>
      <c r="D11" s="6" t="s">
        <v>71</v>
      </c>
      <c r="E11" s="23"/>
      <c r="F11" s="8">
        <f t="shared" si="0"/>
        <v>12</v>
      </c>
    </row>
    <row r="12" spans="1:6" x14ac:dyDescent="0.25">
      <c r="A12" s="12" t="s">
        <v>27</v>
      </c>
      <c r="B12" s="7" t="s">
        <v>44</v>
      </c>
      <c r="C12" s="13">
        <v>12</v>
      </c>
      <c r="D12" s="6" t="s">
        <v>71</v>
      </c>
      <c r="E12" s="23"/>
      <c r="F12" s="8">
        <f t="shared" si="0"/>
        <v>12</v>
      </c>
    </row>
    <row r="13" spans="1:6" x14ac:dyDescent="0.25">
      <c r="A13" s="12" t="s">
        <v>36</v>
      </c>
      <c r="B13" s="7" t="s">
        <v>45</v>
      </c>
      <c r="C13" s="13">
        <v>12</v>
      </c>
      <c r="D13" s="6" t="s">
        <v>71</v>
      </c>
      <c r="E13" s="23"/>
      <c r="F13" s="8">
        <f t="shared" si="0"/>
        <v>12</v>
      </c>
    </row>
    <row r="14" spans="1:6" x14ac:dyDescent="0.25">
      <c r="A14" s="12" t="s">
        <v>28</v>
      </c>
      <c r="B14" s="7" t="s">
        <v>56</v>
      </c>
      <c r="C14" s="6">
        <v>1</v>
      </c>
      <c r="D14" s="6" t="s">
        <v>70</v>
      </c>
      <c r="E14" s="23" t="s">
        <v>75</v>
      </c>
      <c r="F14" s="8">
        <v>539269.98</v>
      </c>
    </row>
    <row r="15" spans="1:6" x14ac:dyDescent="0.25">
      <c r="A15" s="12" t="s">
        <v>29</v>
      </c>
      <c r="B15" s="7" t="s">
        <v>57</v>
      </c>
      <c r="C15" s="6">
        <v>1</v>
      </c>
      <c r="D15" s="6" t="s">
        <v>70</v>
      </c>
      <c r="E15" s="23" t="s">
        <v>75</v>
      </c>
      <c r="F15" s="8">
        <v>1276335.79</v>
      </c>
    </row>
    <row r="16" spans="1:6" ht="13" x14ac:dyDescent="0.25">
      <c r="A16" s="35" t="s">
        <v>66</v>
      </c>
      <c r="B16" s="35"/>
      <c r="C16" s="35"/>
      <c r="D16" s="35"/>
      <c r="E16" s="35"/>
      <c r="F16" s="35"/>
    </row>
    <row r="17" spans="1:6" ht="25" x14ac:dyDescent="0.25">
      <c r="A17" s="21" t="s">
        <v>30</v>
      </c>
      <c r="B17" s="17" t="s">
        <v>58</v>
      </c>
      <c r="C17" s="18">
        <v>1</v>
      </c>
      <c r="D17" s="19" t="s">
        <v>70</v>
      </c>
      <c r="E17" s="20" t="s">
        <v>75</v>
      </c>
      <c r="F17" s="8">
        <v>60000</v>
      </c>
    </row>
    <row r="18" spans="1:6" x14ac:dyDescent="0.25">
      <c r="A18" s="21" t="s">
        <v>31</v>
      </c>
      <c r="B18" s="7" t="s">
        <v>48</v>
      </c>
      <c r="C18" s="18">
        <v>1</v>
      </c>
      <c r="D18" s="19" t="s">
        <v>70</v>
      </c>
      <c r="E18" s="20" t="s">
        <v>75</v>
      </c>
      <c r="F18" s="8">
        <v>5000</v>
      </c>
    </row>
    <row r="19" spans="1:6" ht="13" x14ac:dyDescent="0.3">
      <c r="A19" s="27" t="s">
        <v>73</v>
      </c>
      <c r="B19" s="28"/>
      <c r="C19" s="28"/>
      <c r="D19" s="28"/>
      <c r="E19" s="29"/>
      <c r="F19" s="9">
        <f>SUM(F4:F18)</f>
        <v>1880725.77</v>
      </c>
    </row>
  </sheetData>
  <mergeCells count="2">
    <mergeCell ref="A16:F16"/>
    <mergeCell ref="A19:E19"/>
  </mergeCells>
  <pageMargins left="0.75" right="0.75" top="1" bottom="1" header="0.5" footer="0.5"/>
  <pageSetup orientation="landscape" r:id="rId1"/>
  <headerFooter alignWithMargins="0">
    <oddHeader>&amp;COFFICE OF ENVIRONMENT, HEALTH &amp;&amp; SAFETY
Environmental Management Division</oddHeader>
    <oddFooter>&amp;L&amp;A, &amp;F&amp;RMNH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tabSelected="1" zoomScaleNormal="100" workbookViewId="0">
      <selection activeCell="G38" sqref="G38"/>
    </sheetView>
  </sheetViews>
  <sheetFormatPr defaultRowHeight="12.5" x14ac:dyDescent="0.25"/>
  <cols>
    <col min="2" max="2" width="35.453125" bestFit="1" customWidth="1"/>
    <col min="5" max="5" width="12.26953125" style="3" bestFit="1" customWidth="1"/>
    <col min="6" max="6" width="13.453125" style="3" bestFit="1" customWidth="1"/>
  </cols>
  <sheetData>
    <row r="1" spans="1:6" ht="22.5" x14ac:dyDescent="0.45">
      <c r="A1" s="4" t="s">
        <v>64</v>
      </c>
      <c r="C1" s="4"/>
    </row>
    <row r="2" spans="1:6" ht="13" thickBot="1" x14ac:dyDescent="0.3"/>
    <row r="3" spans="1:6" ht="26.5" thickBot="1" x14ac:dyDescent="0.3">
      <c r="A3" s="1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s="12" t="s">
        <v>10</v>
      </c>
      <c r="B4" s="7" t="s">
        <v>50</v>
      </c>
      <c r="C4" s="13">
        <v>12</v>
      </c>
      <c r="D4" s="6" t="s">
        <v>9</v>
      </c>
      <c r="E4" s="23"/>
      <c r="F4" s="8">
        <f t="shared" ref="F4:F13" si="0">PRODUCT(C4,E4)</f>
        <v>12</v>
      </c>
    </row>
    <row r="5" spans="1:6" x14ac:dyDescent="0.25">
      <c r="A5" s="12" t="s">
        <v>20</v>
      </c>
      <c r="B5" s="7" t="s">
        <v>37</v>
      </c>
      <c r="C5" s="13">
        <v>12</v>
      </c>
      <c r="D5" s="6" t="s">
        <v>9</v>
      </c>
      <c r="E5" s="23"/>
      <c r="F5" s="8">
        <f t="shared" si="0"/>
        <v>12</v>
      </c>
    </row>
    <row r="6" spans="1:6" x14ac:dyDescent="0.25">
      <c r="A6" s="12" t="s">
        <v>21</v>
      </c>
      <c r="B6" s="7" t="s">
        <v>38</v>
      </c>
      <c r="C6" s="13">
        <v>12</v>
      </c>
      <c r="D6" s="6" t="s">
        <v>9</v>
      </c>
      <c r="E6" s="23"/>
      <c r="F6" s="8">
        <f t="shared" si="0"/>
        <v>12</v>
      </c>
    </row>
    <row r="7" spans="1:6" x14ac:dyDescent="0.25">
      <c r="A7" s="12" t="s">
        <v>22</v>
      </c>
      <c r="B7" s="7" t="s">
        <v>39</v>
      </c>
      <c r="C7" s="13">
        <v>12</v>
      </c>
      <c r="D7" s="6" t="s">
        <v>9</v>
      </c>
      <c r="E7" s="23"/>
      <c r="F7" s="8">
        <f t="shared" si="0"/>
        <v>12</v>
      </c>
    </row>
    <row r="8" spans="1:6" x14ac:dyDescent="0.25">
      <c r="A8" s="12" t="s">
        <v>23</v>
      </c>
      <c r="B8" s="7" t="s">
        <v>40</v>
      </c>
      <c r="C8" s="13">
        <v>12</v>
      </c>
      <c r="D8" s="6" t="s">
        <v>9</v>
      </c>
      <c r="E8" s="23"/>
      <c r="F8" s="8">
        <f t="shared" si="0"/>
        <v>12</v>
      </c>
    </row>
    <row r="9" spans="1:6" x14ac:dyDescent="0.25">
      <c r="A9" s="12" t="s">
        <v>24</v>
      </c>
      <c r="B9" s="7" t="s">
        <v>41</v>
      </c>
      <c r="C9" s="13">
        <v>12</v>
      </c>
      <c r="D9" s="6" t="s">
        <v>9</v>
      </c>
      <c r="E9" s="23"/>
      <c r="F9" s="8">
        <f t="shared" si="0"/>
        <v>12</v>
      </c>
    </row>
    <row r="10" spans="1:6" x14ac:dyDescent="0.25">
      <c r="A10" s="12" t="s">
        <v>25</v>
      </c>
      <c r="B10" s="7" t="s">
        <v>42</v>
      </c>
      <c r="C10" s="13">
        <v>12</v>
      </c>
      <c r="D10" s="6" t="s">
        <v>9</v>
      </c>
      <c r="E10" s="23"/>
      <c r="F10" s="8">
        <f t="shared" si="0"/>
        <v>12</v>
      </c>
    </row>
    <row r="11" spans="1:6" x14ac:dyDescent="0.25">
      <c r="A11" s="12" t="s">
        <v>26</v>
      </c>
      <c r="B11" s="7" t="s">
        <v>43</v>
      </c>
      <c r="C11" s="13">
        <v>12</v>
      </c>
      <c r="D11" s="6" t="s">
        <v>9</v>
      </c>
      <c r="E11" s="23"/>
      <c r="F11" s="8">
        <f t="shared" si="0"/>
        <v>12</v>
      </c>
    </row>
    <row r="12" spans="1:6" x14ac:dyDescent="0.25">
      <c r="A12" s="12" t="s">
        <v>27</v>
      </c>
      <c r="B12" s="7" t="s">
        <v>44</v>
      </c>
      <c r="C12" s="13">
        <v>12</v>
      </c>
      <c r="D12" s="6" t="s">
        <v>9</v>
      </c>
      <c r="E12" s="23"/>
      <c r="F12" s="8">
        <f t="shared" si="0"/>
        <v>12</v>
      </c>
    </row>
    <row r="13" spans="1:6" x14ac:dyDescent="0.25">
      <c r="A13" s="12" t="s">
        <v>36</v>
      </c>
      <c r="B13" s="7" t="s">
        <v>45</v>
      </c>
      <c r="C13" s="13">
        <v>12</v>
      </c>
      <c r="D13" s="6" t="s">
        <v>9</v>
      </c>
      <c r="E13" s="23"/>
      <c r="F13" s="8">
        <f t="shared" si="0"/>
        <v>12</v>
      </c>
    </row>
    <row r="14" spans="1:6" x14ac:dyDescent="0.25">
      <c r="A14" s="12" t="s">
        <v>28</v>
      </c>
      <c r="B14" s="7" t="s">
        <v>56</v>
      </c>
      <c r="C14" s="6">
        <v>1</v>
      </c>
      <c r="D14" s="6" t="s">
        <v>70</v>
      </c>
      <c r="E14" s="23" t="s">
        <v>75</v>
      </c>
      <c r="F14" s="8">
        <v>544662.67000000004</v>
      </c>
    </row>
    <row r="15" spans="1:6" x14ac:dyDescent="0.25">
      <c r="A15" s="12" t="s">
        <v>29</v>
      </c>
      <c r="B15" s="7" t="s">
        <v>57</v>
      </c>
      <c r="C15" s="6">
        <v>1</v>
      </c>
      <c r="D15" s="6" t="s">
        <v>70</v>
      </c>
      <c r="E15" s="23" t="s">
        <v>75</v>
      </c>
      <c r="F15" s="8">
        <v>1289099.1399999999</v>
      </c>
    </row>
    <row r="16" spans="1:6" ht="13" x14ac:dyDescent="0.25">
      <c r="A16" s="35" t="s">
        <v>66</v>
      </c>
      <c r="B16" s="35"/>
      <c r="C16" s="35"/>
      <c r="D16" s="35"/>
      <c r="E16" s="35"/>
      <c r="F16" s="35"/>
    </row>
    <row r="17" spans="1:6" ht="25" x14ac:dyDescent="0.25">
      <c r="A17" s="21" t="s">
        <v>30</v>
      </c>
      <c r="B17" s="17" t="s">
        <v>58</v>
      </c>
      <c r="C17" s="18">
        <v>1</v>
      </c>
      <c r="D17" s="19" t="s">
        <v>70</v>
      </c>
      <c r="E17" s="20" t="s">
        <v>75</v>
      </c>
      <c r="F17" s="8">
        <v>60000</v>
      </c>
    </row>
    <row r="18" spans="1:6" x14ac:dyDescent="0.25">
      <c r="A18" s="21" t="s">
        <v>31</v>
      </c>
      <c r="B18" s="7" t="s">
        <v>48</v>
      </c>
      <c r="C18" s="18">
        <v>1</v>
      </c>
      <c r="D18" s="19" t="s">
        <v>70</v>
      </c>
      <c r="E18" s="20" t="s">
        <v>75</v>
      </c>
      <c r="F18" s="8">
        <v>5000</v>
      </c>
    </row>
    <row r="19" spans="1:6" ht="13" x14ac:dyDescent="0.3">
      <c r="A19" s="27" t="s">
        <v>74</v>
      </c>
      <c r="B19" s="28"/>
      <c r="C19" s="28"/>
      <c r="D19" s="28"/>
      <c r="E19" s="29"/>
      <c r="F19" s="9">
        <f>SUM(F4:F18)</f>
        <v>1898881.81</v>
      </c>
    </row>
  </sheetData>
  <mergeCells count="2">
    <mergeCell ref="A16:F16"/>
    <mergeCell ref="A19:E19"/>
  </mergeCells>
  <pageMargins left="0.75" right="0.75" top="1" bottom="1" header="0.5" footer="0.5"/>
  <pageSetup orientation="landscape" r:id="rId1"/>
  <headerFooter alignWithMargins="0">
    <oddHeader>&amp;COFFICE OF ENVIRONMENT, HEALTH &amp;&amp; SAFETY
Environmental Management Division</oddHeader>
    <oddFooter>&amp;L&amp;A, &amp;F&amp;RMNH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Option 1</vt:lpstr>
      <vt:lpstr>Option 2</vt:lpstr>
      <vt:lpstr>Option 3</vt:lpstr>
      <vt:lpstr>Option 4</vt:lpstr>
    </vt:vector>
  </TitlesOfParts>
  <Company>Bureau of Engraving and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Myron N. Hodge, CHMM</dc:creator>
  <cp:lastModifiedBy>Sellers, Marico</cp:lastModifiedBy>
  <cp:lastPrinted>2016-05-11T13:27:26Z</cp:lastPrinted>
  <dcterms:created xsi:type="dcterms:W3CDTF">2008-03-31T12:06:47Z</dcterms:created>
  <dcterms:modified xsi:type="dcterms:W3CDTF">2026-06-03T18:57:09Z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1472396613</vt:i4>
  </property>
  <property fmtid="{D5CDD505-2E9C-101B-9397-08002B2CF9AE}" pid="3" name="_NewReviewCycle">
    <vt:lpwstr/>
  </property>
  <property fmtid="{D5CDD505-2E9C-101B-9397-08002B2CF9AE}" pid="4" name="_EmailSubject">
    <vt:lpwstr>Historical Usage &amp; IGCE reimbursable info</vt:lpwstr>
  </property>
  <property fmtid="{D5CDD505-2E9C-101B-9397-08002B2CF9AE}" pid="5" name="_AuthorEmail">
    <vt:lpwstr>Thomas.OLinn@bep.treas.gov</vt:lpwstr>
  </property>
  <property fmtid="{D5CDD505-2E9C-101B-9397-08002B2CF9AE}" pid="6" name="_AuthorEmailDisplayName">
    <vt:lpwstr>O'Linn Thomas</vt:lpwstr>
  </property>
  <property fmtid="{D5CDD505-2E9C-101B-9397-08002B2CF9AE}" pid="7" name="_PreviousAdHocReviewCycleID">
    <vt:i4>-1816624139</vt:i4>
  </property>
  <property fmtid="{D5CDD505-2E9C-101B-9397-08002B2CF9AE}" pid="8" name="_ReviewingToolsShownOnce">
    <vt:lpwstr/>
  </property>
</Properties>
</file>