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AMartinez1\OneDrive - United States Coast Guard\"/>
    </mc:Choice>
  </mc:AlternateContent>
  <xr:revisionPtr revIDLastSave="0" documentId="8_{7C7AD263-76C8-49EC-B5F0-349DE6D20FFC}" xr6:coauthVersionLast="47" xr6:coauthVersionMax="47" xr10:uidLastSave="{00000000-0000-0000-0000-000000000000}"/>
  <bookViews>
    <workbookView xWindow="25080" yWindow="-120" windowWidth="25440" windowHeight="15270" activeTab="3" xr2:uid="{A0ADD05B-0211-4799-A262-6CCC322B6A40}"/>
  </bookViews>
  <sheets>
    <sheet name="SOS&amp;S" sheetId="1" r:id="rId1"/>
    <sheet name="CostEstimateBreakdowns" sheetId="2" r:id="rId2"/>
    <sheet name="Sheet1" sheetId="4" r:id="rId3"/>
    <sheet name="CostEstimateTemplate" sheetId="3" r:id="rId4"/>
  </sheets>
  <definedNames>
    <definedName name="_Toc234937734" localSheetId="0">'SOS&amp;S'!$B$23</definedName>
    <definedName name="_xlnm.Print_Titles" localSheetId="1">CostEstimateBreakdowns!$A:$C,CostEstimateBreakdowns!$1:$4</definedName>
    <definedName name="_xlnm.Print_Titles" localSheetId="0">'SOS&amp;S'!$A:$F,'SOS&amp;S'!$1:$5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3" i="1" l="1"/>
  <c r="F42" i="1"/>
  <c r="F71" i="1"/>
  <c r="F70" i="1"/>
  <c r="F68" i="1"/>
  <c r="F23" i="1" l="1"/>
  <c r="F72" i="1"/>
  <c r="F73" i="1"/>
  <c r="F74" i="1"/>
  <c r="F75" i="1"/>
  <c r="F8" i="1"/>
  <c r="F7" i="1"/>
  <c r="F9" i="1"/>
  <c r="F10" i="1" l="1"/>
  <c r="F11" i="1"/>
  <c r="F12" i="1"/>
  <c r="F13" i="1"/>
  <c r="F14" i="1"/>
  <c r="F15" i="1"/>
  <c r="F16" i="1"/>
  <c r="F17" i="1"/>
  <c r="F18" i="1"/>
  <c r="F79" i="1" s="1"/>
  <c r="F19" i="1"/>
  <c r="F20" i="1"/>
  <c r="F21" i="1"/>
  <c r="F22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9" i="1"/>
  <c r="F77" i="1"/>
  <c r="C78" i="1"/>
  <c r="F78" i="1" s="1"/>
  <c r="G5" i="2"/>
  <c r="I5" i="2"/>
  <c r="C5" i="2" s="1"/>
  <c r="G6" i="2"/>
  <c r="I6" i="2"/>
  <c r="C6" i="2" s="1"/>
  <c r="G7" i="2"/>
  <c r="I7" i="2"/>
  <c r="C7" i="2" s="1"/>
  <c r="G8" i="2"/>
  <c r="I8" i="2"/>
  <c r="C8" i="2" s="1"/>
  <c r="G9" i="2"/>
  <c r="I9" i="2"/>
  <c r="C9" i="2" s="1"/>
  <c r="G10" i="2"/>
  <c r="I10" i="2"/>
  <c r="C10" i="2" s="1"/>
  <c r="G11" i="2"/>
  <c r="I11" i="2"/>
  <c r="C11" i="2" s="1"/>
  <c r="G12" i="2"/>
  <c r="I12" i="2"/>
  <c r="C12" i="2" s="1"/>
  <c r="G13" i="2"/>
  <c r="I13" i="2"/>
  <c r="C13" i="2" s="1"/>
  <c r="G14" i="2"/>
  <c r="I14" i="2"/>
  <c r="C14" i="2" s="1"/>
  <c r="C15" i="2"/>
  <c r="G15" i="2"/>
  <c r="I15" i="2"/>
  <c r="G16" i="2"/>
  <c r="I16" i="2"/>
  <c r="C16" i="2" s="1"/>
  <c r="G17" i="2"/>
  <c r="I17" i="2"/>
  <c r="C17" i="2" s="1"/>
  <c r="C18" i="2"/>
  <c r="G18" i="2"/>
  <c r="I18" i="2"/>
  <c r="G19" i="2"/>
  <c r="I19" i="2"/>
  <c r="C19" i="2" s="1"/>
  <c r="G20" i="2"/>
  <c r="I20" i="2"/>
  <c r="C20" i="2" s="1"/>
  <c r="G21" i="2"/>
  <c r="I21" i="2"/>
  <c r="C21" i="2" s="1"/>
  <c r="G22" i="2"/>
  <c r="I22" i="2"/>
  <c r="C22" i="2" s="1"/>
  <c r="C23" i="2"/>
  <c r="G23" i="2"/>
  <c r="I23" i="2"/>
  <c r="G24" i="2"/>
  <c r="I24" i="2"/>
  <c r="C24" i="2" s="1"/>
  <c r="G25" i="2"/>
  <c r="I25" i="2"/>
  <c r="C25" i="2" s="1"/>
  <c r="G26" i="2"/>
  <c r="I26" i="2"/>
  <c r="C26" i="2" s="1"/>
  <c r="G27" i="2"/>
  <c r="I27" i="2"/>
  <c r="C27" i="2" s="1"/>
  <c r="G28" i="2"/>
  <c r="I28" i="2"/>
  <c r="C28" i="2" s="1"/>
  <c r="G29" i="2"/>
  <c r="I29" i="2"/>
  <c r="C29" i="2" s="1"/>
  <c r="G30" i="2"/>
  <c r="I30" i="2"/>
  <c r="C30" i="2" s="1"/>
  <c r="G31" i="2"/>
  <c r="I31" i="2"/>
  <c r="C31" i="2" s="1"/>
  <c r="G32" i="2"/>
  <c r="I32" i="2"/>
  <c r="C32" i="2" s="1"/>
  <c r="G33" i="2"/>
  <c r="I33" i="2"/>
  <c r="C33" i="2" s="1"/>
  <c r="G34" i="2"/>
  <c r="I34" i="2"/>
  <c r="C34" i="2" s="1"/>
  <c r="G35" i="2"/>
  <c r="I35" i="2"/>
  <c r="C35" i="2" s="1"/>
  <c r="G36" i="2"/>
  <c r="I36" i="2"/>
  <c r="C36" i="2" s="1"/>
  <c r="G37" i="2"/>
  <c r="I37" i="2"/>
  <c r="C37" i="2" s="1"/>
  <c r="G38" i="2"/>
  <c r="I38" i="2"/>
  <c r="C38" i="2" s="1"/>
  <c r="C39" i="2"/>
  <c r="G39" i="2"/>
  <c r="I39" i="2"/>
  <c r="G40" i="2"/>
  <c r="I40" i="2"/>
  <c r="C40" i="2" s="1"/>
  <c r="G41" i="2"/>
  <c r="I41" i="2"/>
  <c r="C41" i="2" s="1"/>
  <c r="C42" i="2"/>
  <c r="G42" i="2"/>
  <c r="I42" i="2"/>
  <c r="C43" i="2"/>
  <c r="G43" i="2"/>
  <c r="I43" i="2"/>
  <c r="G44" i="2"/>
  <c r="I44" i="2"/>
  <c r="C44" i="2" s="1"/>
  <c r="G45" i="2"/>
  <c r="I45" i="2"/>
  <c r="C45" i="2" s="1"/>
  <c r="G46" i="2"/>
  <c r="I46" i="2"/>
  <c r="C46" i="2" s="1"/>
  <c r="C47" i="2"/>
  <c r="G47" i="2"/>
  <c r="I47" i="2"/>
  <c r="G48" i="2"/>
  <c r="I48" i="2"/>
  <c r="C48" i="2" s="1"/>
  <c r="G49" i="2"/>
  <c r="I49" i="2"/>
  <c r="C49" i="2" s="1"/>
  <c r="G50" i="2"/>
  <c r="I50" i="2"/>
  <c r="C50" i="2" s="1"/>
  <c r="G51" i="2"/>
  <c r="I51" i="2"/>
  <c r="C51" i="2" s="1"/>
  <c r="G52" i="2"/>
  <c r="I52" i="2"/>
  <c r="C52" i="2" s="1"/>
  <c r="G53" i="2"/>
  <c r="I53" i="2"/>
  <c r="C53" i="2" s="1"/>
  <c r="G54" i="2"/>
  <c r="I54" i="2"/>
  <c r="C54" i="2" s="1"/>
  <c r="G55" i="2"/>
  <c r="I55" i="2"/>
  <c r="C55" i="2" s="1"/>
  <c r="G56" i="2"/>
  <c r="I56" i="2"/>
  <c r="C56" i="2" s="1"/>
  <c r="G57" i="2"/>
  <c r="I57" i="2"/>
  <c r="C57" i="2" s="1"/>
  <c r="G58" i="2"/>
  <c r="I58" i="2"/>
  <c r="C58" i="2" s="1"/>
  <c r="G59" i="2"/>
  <c r="I59" i="2"/>
  <c r="C59" i="2" s="1"/>
  <c r="G60" i="2"/>
  <c r="I60" i="2"/>
  <c r="C60" i="2" s="1"/>
  <c r="G61" i="2"/>
  <c r="I61" i="2"/>
  <c r="C61" i="2" s="1"/>
  <c r="G62" i="2"/>
  <c r="I62" i="2"/>
  <c r="C62" i="2" s="1"/>
  <c r="C63" i="2"/>
  <c r="G63" i="2"/>
  <c r="I63" i="2"/>
  <c r="G64" i="2"/>
  <c r="I64" i="2"/>
  <c r="C64" i="2" s="1"/>
  <c r="G65" i="2"/>
  <c r="I65" i="2"/>
  <c r="C65" i="2" s="1"/>
  <c r="C66" i="2"/>
  <c r="G66" i="2"/>
  <c r="I66" i="2"/>
  <c r="G67" i="2"/>
  <c r="I67" i="2"/>
  <c r="C67" i="2" s="1"/>
  <c r="G68" i="2"/>
  <c r="I68" i="2"/>
  <c r="C68" i="2" s="1"/>
  <c r="G69" i="2"/>
  <c r="I69" i="2"/>
  <c r="C69" i="2" s="1"/>
  <c r="G70" i="2"/>
  <c r="I70" i="2"/>
  <c r="C70" i="2" s="1"/>
  <c r="C71" i="2"/>
  <c r="G71" i="2"/>
  <c r="I71" i="2"/>
  <c r="G72" i="2"/>
  <c r="I72" i="2"/>
  <c r="C72" i="2" s="1"/>
  <c r="G73" i="2"/>
  <c r="I73" i="2"/>
  <c r="C73" i="2" s="1"/>
  <c r="G74" i="2"/>
  <c r="I74" i="2"/>
  <c r="C74" i="2" s="1"/>
  <c r="G75" i="2"/>
  <c r="I75" i="2"/>
  <c r="C75" i="2" s="1"/>
  <c r="G76" i="2"/>
  <c r="I76" i="2"/>
  <c r="C76" i="2" s="1"/>
  <c r="G6" i="3"/>
  <c r="I6" i="3"/>
  <c r="C6" i="3" s="1"/>
  <c r="G7" i="3"/>
  <c r="I7" i="3"/>
  <c r="C7" i="3" s="1"/>
  <c r="G8" i="3"/>
  <c r="I8" i="3"/>
  <c r="C8" i="3" s="1"/>
  <c r="G9" i="3"/>
  <c r="I9" i="3"/>
  <c r="C9" i="3" s="1"/>
  <c r="G10" i="3"/>
  <c r="I10" i="3"/>
  <c r="C10" i="3" s="1"/>
  <c r="G11" i="3"/>
  <c r="I11" i="3"/>
  <c r="C11" i="3" s="1"/>
  <c r="G12" i="3"/>
  <c r="I12" i="3"/>
  <c r="C12" i="3" s="1"/>
  <c r="G13" i="3"/>
  <c r="I13" i="3"/>
  <c r="C13" i="3" s="1"/>
  <c r="G14" i="3"/>
  <c r="I14" i="3"/>
  <c r="C14" i="3" s="1"/>
  <c r="G15" i="3"/>
  <c r="I15" i="3"/>
  <c r="C15" i="3" s="1"/>
  <c r="C16" i="3"/>
  <c r="G16" i="3"/>
  <c r="I16" i="3"/>
  <c r="F81" i="1" l="1"/>
  <c r="F76" i="1"/>
  <c r="F80" i="1"/>
</calcChain>
</file>

<file path=xl/sharedStrings.xml><?xml version="1.0" encoding="utf-8"?>
<sst xmlns="http://schemas.openxmlformats.org/spreadsheetml/2006/main" count="1637" uniqueCount="344">
  <si>
    <t>Composite Labor Rate</t>
  </si>
  <si>
    <t xml:space="preserve">Assumed G&amp;A Factor </t>
  </si>
  <si>
    <t xml:space="preserve">Assumed Profit Factor </t>
  </si>
  <si>
    <t>Direct Labor</t>
  </si>
  <si>
    <t>Direct Material/Subs Cost</t>
  </si>
  <si>
    <t>ITEM</t>
  </si>
  <si>
    <t>DESCRIPTION</t>
  </si>
  <si>
    <t>UNIT PRICE</t>
  </si>
  <si>
    <t>Sub-Contracted        (put a "1" in the blank)</t>
  </si>
  <si>
    <t>Total Labor Hours</t>
  </si>
  <si>
    <r>
      <rPr>
        <b/>
        <sz val="8"/>
        <rFont val="Arial"/>
        <family val="2"/>
      </rPr>
      <t xml:space="preserve">Total Material &amp; Subs          </t>
    </r>
    <r>
      <rPr>
        <b/>
        <sz val="6"/>
        <rFont val="Arial"/>
        <family val="2"/>
      </rPr>
      <t>(cost + G&amp;A + profit)</t>
    </r>
  </si>
  <si>
    <t>Eng Tech</t>
  </si>
  <si>
    <t>Machinest/Pipe Fitter</t>
  </si>
  <si>
    <t>Electrician</t>
  </si>
  <si>
    <t>Shipfitter</t>
  </si>
  <si>
    <t>Welder</t>
  </si>
  <si>
    <t>Firewatch</t>
  </si>
  <si>
    <t>Insulator/Lagger</t>
  </si>
  <si>
    <t>Painter</t>
  </si>
  <si>
    <t>Gen Labor/Helper/Rigger</t>
  </si>
  <si>
    <t>Supt/QA/NDT</t>
  </si>
  <si>
    <t>Mat/Sub Cost 1</t>
  </si>
  <si>
    <t>Mat/Sub Cost 2</t>
  </si>
  <si>
    <t>Mat/Sub Cost 3</t>
  </si>
  <si>
    <t>Mat/Sub Cost 4</t>
  </si>
  <si>
    <t>Lab Rate</t>
  </si>
  <si>
    <t>Area</t>
  </si>
  <si>
    <t>WorkItemID</t>
  </si>
  <si>
    <t>WIFileID</t>
  </si>
  <si>
    <t>LoadData</t>
  </si>
  <si>
    <t>Baltimore, MD</t>
  </si>
  <si>
    <t>Biloxi, MS</t>
  </si>
  <si>
    <t>Boston, MA</t>
  </si>
  <si>
    <t>Charleston, SC</t>
  </si>
  <si>
    <t>Corpus Christi, TX</t>
  </si>
  <si>
    <t>Hampton Roads</t>
  </si>
  <si>
    <t>Honolulu, HI</t>
  </si>
  <si>
    <t>Houston, TX</t>
  </si>
  <si>
    <t>Los Angeles, CA</t>
  </si>
  <si>
    <t>Median Rate</t>
  </si>
  <si>
    <t>Miami</t>
  </si>
  <si>
    <t>Narragansett Bay, RI</t>
  </si>
  <si>
    <t>New London, CN</t>
  </si>
  <si>
    <t>New Orleans</t>
  </si>
  <si>
    <t>NYNY</t>
  </si>
  <si>
    <t>Panama City, FL</t>
  </si>
  <si>
    <t>Philadelphia, PA</t>
  </si>
  <si>
    <t>Portland, ME</t>
  </si>
  <si>
    <t>Portland, OR</t>
  </si>
  <si>
    <t>San Diego, CA</t>
  </si>
  <si>
    <t>San Francisco, CA</t>
  </si>
  <si>
    <t>Santa Barbara, CA</t>
  </si>
  <si>
    <t>SE North Carolina</t>
  </si>
  <si>
    <t>Seattle, WA</t>
  </si>
  <si>
    <t>Tampa-St. Petersburg</t>
  </si>
  <si>
    <t>Wilmington, DE</t>
  </si>
  <si>
    <t>GOVERNMENT ESTIMATE FOR:</t>
  </si>
  <si>
    <t>USCGC ANVIL (WLIC-75A) DRYDOCK AVAILABILITY FY2027</t>
  </si>
  <si>
    <t>UNIT</t>
  </si>
  <si>
    <t>QTY</t>
  </si>
  <si>
    <t>EXTENDED PRICE</t>
  </si>
  <si>
    <t>D-001</t>
  </si>
  <si>
    <t>D-002</t>
  </si>
  <si>
    <t>D-003</t>
  </si>
  <si>
    <t>D-004</t>
  </si>
  <si>
    <t>D-005</t>
  </si>
  <si>
    <t>D-006</t>
  </si>
  <si>
    <t>D-007</t>
  </si>
  <si>
    <t>D-008</t>
  </si>
  <si>
    <t>D-009</t>
  </si>
  <si>
    <t>D-010</t>
  </si>
  <si>
    <t>D-011</t>
  </si>
  <si>
    <t>D-012</t>
  </si>
  <si>
    <t>D-013</t>
  </si>
  <si>
    <t>D-014</t>
  </si>
  <si>
    <t>D-015</t>
  </si>
  <si>
    <t>D-016</t>
  </si>
  <si>
    <t>D-017</t>
  </si>
  <si>
    <t>D-018</t>
  </si>
  <si>
    <t>D-019</t>
  </si>
  <si>
    <t>D-020</t>
  </si>
  <si>
    <t>D-021</t>
  </si>
  <si>
    <t>D-022</t>
  </si>
  <si>
    <t>D-023</t>
  </si>
  <si>
    <t>D-024</t>
  </si>
  <si>
    <t>D-025</t>
  </si>
  <si>
    <t>D-026</t>
  </si>
  <si>
    <t>D-027</t>
  </si>
  <si>
    <t>D-028</t>
  </si>
  <si>
    <t>D-029</t>
  </si>
  <si>
    <t>D-030</t>
  </si>
  <si>
    <t>D-031</t>
  </si>
  <si>
    <t>D-032</t>
  </si>
  <si>
    <t>D-033</t>
  </si>
  <si>
    <t>D-034</t>
  </si>
  <si>
    <t>D-035</t>
  </si>
  <si>
    <t>D-036</t>
  </si>
  <si>
    <t>D-037</t>
  </si>
  <si>
    <t>D-038</t>
  </si>
  <si>
    <t>D-039</t>
  </si>
  <si>
    <t>D-040</t>
  </si>
  <si>
    <t>D-041</t>
  </si>
  <si>
    <t>D-042</t>
  </si>
  <si>
    <t>D-043</t>
  </si>
  <si>
    <t>D-044</t>
  </si>
  <si>
    <t>D-045</t>
  </si>
  <si>
    <t>D-046</t>
  </si>
  <si>
    <t>D-047</t>
  </si>
  <si>
    <t>D-048</t>
  </si>
  <si>
    <t>D-049</t>
  </si>
  <si>
    <t>D-050</t>
  </si>
  <si>
    <t>D-051</t>
  </si>
  <si>
    <t>D-052</t>
  </si>
  <si>
    <t>D-053</t>
  </si>
  <si>
    <t>D-054</t>
  </si>
  <si>
    <t>D-055</t>
  </si>
  <si>
    <t>D-056</t>
  </si>
  <si>
    <t>D-057</t>
  </si>
  <si>
    <t>D-058</t>
  </si>
  <si>
    <t>D-059</t>
  </si>
  <si>
    <t>D-060</t>
  </si>
  <si>
    <t>D-061</t>
  </si>
  <si>
    <t>D-062</t>
  </si>
  <si>
    <t>D-063</t>
  </si>
  <si>
    <t>D-064</t>
  </si>
  <si>
    <t>D-065</t>
  </si>
  <si>
    <t>D-066</t>
  </si>
  <si>
    <t>D-067</t>
  </si>
  <si>
    <t>D-068</t>
  </si>
  <si>
    <t>D-069</t>
  </si>
  <si>
    <t>D-070</t>
  </si>
  <si>
    <t>D-071</t>
  </si>
  <si>
    <t>D-072</t>
  </si>
  <si>
    <t>O-00A</t>
  </si>
  <si>
    <t>O-00Z</t>
  </si>
  <si>
    <t>Fire Prevention Requirements «TYPE»</t>
  </si>
  <si>
    <t>Hull Plating, Side Scan, Ultrasonic Testing - Tender</t>
  </si>
  <si>
    <t>Hull Plating, U/W Body, Inspect - Tender</t>
  </si>
  <si>
    <t>Hull Plating, U/W Body, Ultrasonic Testing  - Tender</t>
  </si>
  <si>
    <t>U/W Body, Preserve, 100 percent  - Tender</t>
  </si>
  <si>
    <t>Hull Plating Freeboard, Preserve, Partial  - Tender</t>
  </si>
  <si>
    <t>Hull Plating Freeboard, Preserve, 100 Percent   - Tender</t>
  </si>
  <si>
    <t>Appendages, U/W, Leak Test  - Tender</t>
  </si>
  <si>
    <t>Propulsion Shaft Rope Guards, Inspect</t>
  </si>
  <si>
    <t>Appendages, U/W, Internal, Preserve  - Tender</t>
  </si>
  <si>
    <t>Voids, Non-Accessible, Leak Test  - Tender</t>
  </si>
  <si>
    <t xml:space="preserve">Voids, Non-Accessible, Internal Surfaces, Preserve </t>
  </si>
  <si>
    <t>Propulsion Shafting; Remove, Inspect, and Reinstall</t>
  </si>
  <si>
    <t>Propulsion Shaft Seals, Mechanical Overhaul and Inflatable Renew</t>
  </si>
  <si>
    <t>Propulsion Shaft Bearings, External, Check Clearances</t>
  </si>
  <si>
    <t>Propulsion Shaft Bearings, External, Renew</t>
  </si>
  <si>
    <t>Stern Tube Interior Surfaces, Preserve, 100 Percent</t>
  </si>
  <si>
    <t>Propeller s, Remove, Inspect, and Reinstall</t>
  </si>
  <si>
    <t>Keel Coolers, Clean, Inspect and Hydro</t>
  </si>
  <si>
    <t>Fathometer Transducer, General Maintenance</t>
  </si>
  <si>
    <t>Sea Valves  and Waster Pieces, Overhaul Or Renew</t>
  </si>
  <si>
    <t>Sea Strainers, All Sizes, Renew</t>
  </si>
  <si>
    <t>Rudder Assembly, Remove, Inspect And Reinstall</t>
  </si>
  <si>
    <t>Rudders, Preserve, 100 Percent</t>
  </si>
  <si>
    <t>Cathodic Protection, Zinc Anodes, Renew,  - Tender</t>
  </si>
  <si>
    <t>Drydock - Tender</t>
  </si>
  <si>
    <t xml:space="preserve">Temporary Services, Provide - Tender </t>
  </si>
  <si>
    <t>Sea Trial Performance, Support, Provide</t>
  </si>
  <si>
    <t>Hull Plating, Side Scan, Ultrasonic Testing, Barge  - Barge</t>
  </si>
  <si>
    <t>Hull Plating, U/W Body, Ultrasonic Testing - Barge</t>
  </si>
  <si>
    <t xml:space="preserve">Appendages, U/W, Leak Test - Barge </t>
  </si>
  <si>
    <t xml:space="preserve">Voids, Non-Accessible, Leak Test - Barge </t>
  </si>
  <si>
    <t>Voids, Non-Accessible, Internal Surfaces, Preserve - Barge</t>
  </si>
  <si>
    <t>Engine, Overhaul, Tender/Barge, Crane, Center Section - Barge</t>
  </si>
  <si>
    <t>Fathometer Transducer, General Maintenance - Barge</t>
  </si>
  <si>
    <t>Spud Wells, Inspect  - Barge</t>
  </si>
  <si>
    <t>Decks – Exterior (Buoy or Construction Deck), Preserve 100%</t>
  </si>
  <si>
    <t>Drydock - Barge</t>
  </si>
  <si>
    <t>Buoy and Cargo Handling Crane, Shrink Wrap</t>
  </si>
  <si>
    <t>Lead-Based Paint and Asbestos-Containing Material, Perform Partial Abatement</t>
  </si>
  <si>
    <t xml:space="preserve">Appendages, U/W, Internal, Preserve - Barge </t>
  </si>
  <si>
    <t>Hull and Structural Plating, General, 10.2 lbs. Steel, Renew  - Tender</t>
  </si>
  <si>
    <t>Hull and Structural Plating, General, 12.75 lbs. Steel Plate, Renew  - Tender</t>
  </si>
  <si>
    <t>Hull and Structural Plating, General, 15.3 lbs. Steel Plate, Renew  - Tender</t>
  </si>
  <si>
    <t>Hull And Structural Plating, General, 20.4 lbs. Steel Plate, Renew  - Tender</t>
  </si>
  <si>
    <t>Hull and Structural Plating, General, 7.5 lbs., 3/16 in. Steel Plate, Renew  - Tender</t>
  </si>
  <si>
    <t>Hull and Structural Plating, General, 7.65 lbs. Steel Plate, Renew  - Tender</t>
  </si>
  <si>
    <t>Hull And Structural Plating, General, Cracked Steel Welds, Repairs  - Tender</t>
  </si>
  <si>
    <t>Hull and Structural Plating, General, Degraded Weld, Steel, Repair  - Tender</t>
  </si>
  <si>
    <t>Superstructure, Preserve, 100 Percent</t>
  </si>
  <si>
    <t xml:space="preserve">Superstructure, Preserve, Partial </t>
  </si>
  <si>
    <t>Spud Wells, Preserve - Barge</t>
  </si>
  <si>
    <t>Stern Tubes, Replace</t>
  </si>
  <si>
    <t>Watertight Doors and Scuttles, External, Renew</t>
  </si>
  <si>
    <t>Non-Machinery Space(s), Preserve Bilges – Partial</t>
  </si>
  <si>
    <t>Wheelhouse Deck, Repair</t>
  </si>
  <si>
    <t>Closed Chock Renew</t>
  </si>
  <si>
    <t>Ship’s Office Deck Plating, Repair</t>
  </si>
  <si>
    <t>Port Handrail and Bulwark, Renew</t>
  </si>
  <si>
    <t>Deck Covering (Interior Wet/Dry), Renew</t>
  </si>
  <si>
    <t>Ceiling, Replace</t>
  </si>
  <si>
    <t>Officer's Shower Pan Renew</t>
  </si>
  <si>
    <t>Engine Room Ventilation Flange, Renew</t>
  </si>
  <si>
    <t xml:space="preserve">Gooseneck Ventilation, Renew </t>
  </si>
  <si>
    <t>Hull and Structural Plating, General, 10.2 lbs. Steel, Renew - Barge</t>
  </si>
  <si>
    <t>Hull and Structural Plating, General, 12.75 lbs. Steel Plate, Renew - Barge</t>
  </si>
  <si>
    <t>Hull and Structural Plating, General, 15.3 lbs. Steel Plate, Renew - Barge</t>
  </si>
  <si>
    <t>Hull And Structural Plating, General, 20.4 lbs. Steel Plate, Renew - Barge</t>
  </si>
  <si>
    <t xml:space="preserve">Hull and Structural Plating, General, 7.5 lbs., 3/16 in. Steel Plate, Renew - Barge </t>
  </si>
  <si>
    <t>Hull and Structural Plating, General, 7.65 lbs. Steel Plate, Renew - Barge</t>
  </si>
  <si>
    <t>Hull And Structural Plating, General, Cracked Steel Welds, Repairs - Barge</t>
  </si>
  <si>
    <t>Hull and Structural Plating, General, Degraded Weld, Steel, Repair - Barge</t>
  </si>
  <si>
    <t>Laydays</t>
  </si>
  <si>
    <t>Total Price of Definite Items</t>
  </si>
  <si>
    <t>Total Price of Option Items</t>
  </si>
  <si>
    <t>Total Price of Definite and Optional Items</t>
  </si>
  <si>
    <t>JOB</t>
  </si>
  <si>
    <t>Hour</t>
  </si>
  <si>
    <t>Day</t>
  </si>
  <si>
    <t>NSP</t>
  </si>
  <si>
    <t/>
  </si>
  <si>
    <t>11293</t>
  </si>
  <si>
    <t>3998</t>
  </si>
  <si>
    <t>5089</t>
  </si>
  <si>
    <t>23</t>
  </si>
  <si>
    <t>1705</t>
  </si>
  <si>
    <t>5236</t>
  </si>
  <si>
    <t>5404</t>
  </si>
  <si>
    <t>5158</t>
  </si>
  <si>
    <t>10051</t>
  </si>
  <si>
    <t>42</t>
  </si>
  <si>
    <t>54</t>
  </si>
  <si>
    <t>67</t>
  </si>
  <si>
    <t>144</t>
  </si>
  <si>
    <t>9799</t>
  </si>
  <si>
    <t>186</t>
  </si>
  <si>
    <t>194</t>
  </si>
  <si>
    <t>526</t>
  </si>
  <si>
    <t>212</t>
  </si>
  <si>
    <t>247</t>
  </si>
  <si>
    <t>10101</t>
  </si>
  <si>
    <t>2065</t>
  </si>
  <si>
    <t>312</t>
  </si>
  <si>
    <t>376</t>
  </si>
  <si>
    <t>1869</t>
  </si>
  <si>
    <t>542</t>
  </si>
  <si>
    <t>555</t>
  </si>
  <si>
    <t>556</t>
  </si>
  <si>
    <t>563</t>
  </si>
  <si>
    <t>10819</t>
  </si>
  <si>
    <t>10824</t>
  </si>
  <si>
    <t>10835</t>
  </si>
  <si>
    <t>10839</t>
  </si>
  <si>
    <t>10840</t>
  </si>
  <si>
    <t>10853</t>
  </si>
  <si>
    <t>10862</t>
  </si>
  <si>
    <t>2830</t>
  </si>
  <si>
    <t>2865</t>
  </si>
  <si>
    <t>10909</t>
  </si>
  <si>
    <t>765</t>
  </si>
  <si>
    <t>5192</t>
  </si>
  <si>
    <t>10836</t>
  </si>
  <si>
    <t>1762</t>
  </si>
  <si>
    <t>1763</t>
  </si>
  <si>
    <t>1764</t>
  </si>
  <si>
    <t>1765</t>
  </si>
  <si>
    <t>750</t>
  </si>
  <si>
    <t>2494</t>
  </si>
  <si>
    <t>2442</t>
  </si>
  <si>
    <t>1212</t>
  </si>
  <si>
    <t>5044</t>
  </si>
  <si>
    <t>5045</t>
  </si>
  <si>
    <t>5265</t>
  </si>
  <si>
    <t>6654</t>
  </si>
  <si>
    <t>665</t>
  </si>
  <si>
    <t>10000</t>
  </si>
  <si>
    <t>10826</t>
  </si>
  <si>
    <t>10827</t>
  </si>
  <si>
    <t>10830</t>
  </si>
  <si>
    <t>10831</t>
  </si>
  <si>
    <t>10828</t>
  </si>
  <si>
    <t>10829</t>
  </si>
  <si>
    <t>10832</t>
  </si>
  <si>
    <t>10834</t>
  </si>
  <si>
    <t>1</t>
  </si>
  <si>
    <t>3</t>
  </si>
  <si>
    <t>22</t>
  </si>
  <si>
    <t>24</t>
  </si>
  <si>
    <t>0</t>
  </si>
  <si>
    <t>WLIC 75A</t>
  </si>
  <si>
    <t>61</t>
  </si>
  <si>
    <t>70</t>
  </si>
  <si>
    <t>FY2027</t>
  </si>
  <si>
    <t>DD</t>
  </si>
  <si>
    <t>cutter</t>
  </si>
  <si>
    <t>ANVIL (WLIC 75A) DD FQ2 ARH 27D3.doc</t>
  </si>
  <si>
    <t>Hull and Structural Plating, Steel Plate, Renew</t>
  </si>
  <si>
    <t>U/W Body, Preserve, Partial, Condition A</t>
  </si>
  <si>
    <t>U/W Body, Preserve, Partial, Condition B  - Tender</t>
  </si>
  <si>
    <t>U/W Body, Preserve, Partial, Condition C - Tender</t>
  </si>
  <si>
    <t>Superstructure, Preserve, Partial - Barge</t>
  </si>
  <si>
    <t>Voids, Non-Accessible, Internal Surfaces, Preserve</t>
  </si>
  <si>
    <t>Rudder Stock Bearings Clearances, Check</t>
  </si>
  <si>
    <t>Temporary Services, Provide - Tender</t>
  </si>
  <si>
    <t>U/W Body, Preserve, 100 percent - Barge</t>
  </si>
  <si>
    <t>U/W Body, Preserve, Partial, Condition A - Barge</t>
  </si>
  <si>
    <t>U/W Body, Preserve, Partial, Condition B - Barge</t>
  </si>
  <si>
    <t>Appendages, U/W, Leak Test - Barge</t>
  </si>
  <si>
    <t>Appendages, U/W, Internal, Preserve - Barge</t>
  </si>
  <si>
    <t>Voids, Non-Accessible, Leak Test - Barge</t>
  </si>
  <si>
    <t>Temporary Services, Provide - Barge</t>
  </si>
  <si>
    <t>Gooseneck Ventilation, Renew</t>
  </si>
  <si>
    <t>Superstructure, Preserve, 100 Percent - Tender</t>
  </si>
  <si>
    <t>Superstructure, Preserve, Partial - Tender</t>
  </si>
  <si>
    <t>Independent NACE Inspector (Level 3), Provide</t>
  </si>
  <si>
    <t>Tenting, Provide</t>
  </si>
  <si>
    <t>O-004</t>
  </si>
  <si>
    <t>O-005</t>
  </si>
  <si>
    <t>O-006</t>
  </si>
  <si>
    <t>O-007</t>
  </si>
  <si>
    <t>O-008</t>
  </si>
  <si>
    <t>O-009</t>
  </si>
  <si>
    <t>O-010</t>
  </si>
  <si>
    <t>O-011</t>
  </si>
  <si>
    <t>O-012</t>
  </si>
  <si>
    <t>O-015</t>
  </si>
  <si>
    <t>O-028</t>
  </si>
  <si>
    <t>O-034</t>
  </si>
  <si>
    <t>O-035</t>
  </si>
  <si>
    <t>O-036</t>
  </si>
  <si>
    <t>O-041</t>
  </si>
  <si>
    <t>O-043</t>
  </si>
  <si>
    <t>SQFT</t>
  </si>
  <si>
    <t>70 DAYS</t>
  </si>
  <si>
    <t>Decks - Exterior, Preserve, Non-Skid Broadcast Grit System</t>
  </si>
  <si>
    <t>Trim Tank Vent, Replace</t>
  </si>
  <si>
    <t>Cradle Support Tabs, Crop and Renew</t>
  </si>
  <si>
    <t>External Deck Drains, Renew</t>
  </si>
  <si>
    <t>Bilge Piping, Renewal</t>
  </si>
  <si>
    <t>O-037</t>
  </si>
  <si>
    <t>O-038</t>
  </si>
  <si>
    <t>Hull Plating Freeboard, Preserve, Partial - Barge</t>
  </si>
  <si>
    <t>Hull Plating Freeboard, Preserve, 100 Percent - Barge</t>
  </si>
  <si>
    <t>O-051</t>
  </si>
  <si>
    <t>O-045</t>
  </si>
  <si>
    <t>O-062</t>
  </si>
  <si>
    <t>D-00Z</t>
  </si>
  <si>
    <t>Job</t>
  </si>
  <si>
    <t>Fire Prevention Requirements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</si>
</sst>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"/>
    <numFmt numFmtId="165" formatCode="_(&quot;$&quot;* #,##0_);_(&quot;$&quot;* \(#,##0\);_(&quot;$&quot;* &quot;-&quot;??_);_(@_)"/>
  </numFmts>
  <fonts count="16" x14ac:knownFonts="1">
    <font>
      <sz val="10"/>
      <color indexed="8"/>
      <name val="Arial"/>
      <family val="2"/>
    </font>
    <font>
      <sz val="10"/>
      <color indexed="8"/>
      <name val="Arial"/>
      <family val="2"/>
    </font>
    <font>
      <sz val="12"/>
      <name val="Courier New"/>
      <family val="3"/>
    </font>
    <font>
      <sz val="8"/>
      <name val="Courier New"/>
      <family val="3"/>
    </font>
    <font>
      <sz val="8"/>
      <name val="Arial"/>
      <family val="2"/>
    </font>
    <font>
      <b/>
      <sz val="8"/>
      <name val="Arial"/>
      <family val="2"/>
    </font>
    <font>
      <b/>
      <sz val="8"/>
      <color indexed="8"/>
      <name val="Courier New"/>
      <family val="3"/>
    </font>
    <font>
      <b/>
      <sz val="12"/>
      <name val="Arial"/>
      <family val="2"/>
    </font>
    <font>
      <sz val="8"/>
      <color indexed="10"/>
      <name val="Courier New"/>
      <family val="3"/>
    </font>
    <font>
      <b/>
      <sz val="8"/>
      <name val="Courier New"/>
      <family val="3"/>
    </font>
    <font>
      <sz val="10"/>
      <name val="Arial"/>
      <family val="2"/>
    </font>
    <font>
      <b/>
      <sz val="6"/>
      <name val="Arial"/>
      <family val="2"/>
    </font>
    <font>
      <sz val="8"/>
      <color indexed="8"/>
      <name val="Courier New"/>
      <family val="3"/>
    </font>
    <font>
      <sz val="11"/>
      <color indexed="8"/>
      <name val="Calibri"/>
      <family val="2"/>
      <scheme val="minor"/>
    </font>
    <font>
      <sz val="10"/>
      <color indexed="8"/>
      <name val="Courier New"/>
      <family val="3"/>
    </font>
    <font>
      <sz val="10"/>
      <name val="Courier New"/>
      <family val="3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89">
    <xf numFmtId="0" fontId="0" fillId="0" borderId="0" xfId="0"/>
    <xf numFmtId="0" fontId="9" fillId="0" borderId="0" xfId="0" applyFont="1" applyAlignment="1" applyProtection="1">
      <alignment horizontal="right" wrapText="1"/>
      <protection locked="0"/>
    </xf>
    <xf numFmtId="37" fontId="8" fillId="2" borderId="0" xfId="2" applyNumberFormat="1" applyFont="1" applyFill="1" applyAlignment="1" applyProtection="1">
      <protection locked="0"/>
    </xf>
    <xf numFmtId="9" fontId="3" fillId="0" borderId="0" xfId="1" applyFont="1" applyAlignment="1" applyProtection="1">
      <protection locked="0"/>
    </xf>
    <xf numFmtId="9" fontId="4" fillId="0" borderId="0" xfId="1" applyFont="1" applyAlignment="1" applyProtection="1">
      <protection locked="0"/>
    </xf>
    <xf numFmtId="0" fontId="7" fillId="0" borderId="0" xfId="0" applyFont="1" applyAlignment="1" applyProtection="1">
      <alignment horizontal="center"/>
      <protection locked="0"/>
    </xf>
    <xf numFmtId="0" fontId="6" fillId="3" borderId="1" xfId="0" applyFont="1" applyFill="1" applyBorder="1" applyProtection="1">
      <protection locked="0"/>
    </xf>
    <xf numFmtId="0" fontId="6" fillId="3" borderId="1" xfId="0" applyFont="1" applyFill="1" applyBorder="1" applyAlignment="1" applyProtection="1">
      <alignment horizontal="center" wrapText="1"/>
      <protection locked="0"/>
    </xf>
    <xf numFmtId="44" fontId="6" fillId="3" borderId="1" xfId="2" applyFont="1" applyFill="1" applyBorder="1" applyAlignment="1" applyProtection="1">
      <protection locked="0"/>
    </xf>
    <xf numFmtId="0" fontId="5" fillId="0" borderId="0" xfId="0" applyFont="1" applyAlignment="1" applyProtection="1">
      <alignment horizontal="center" textRotation="90" wrapText="1"/>
      <protection locked="0"/>
    </xf>
    <xf numFmtId="0" fontId="4" fillId="0" borderId="0" xfId="0" applyFont="1" applyAlignment="1" applyProtection="1">
      <alignment horizontal="center" textRotation="90" wrapText="1"/>
      <protection locked="0"/>
    </xf>
    <xf numFmtId="0" fontId="4" fillId="0" borderId="0" xfId="0" applyFont="1" applyAlignment="1">
      <alignment textRotation="90" wrapText="1"/>
    </xf>
    <xf numFmtId="0" fontId="4" fillId="0" borderId="0" xfId="0" applyFont="1" applyAlignment="1" applyProtection="1">
      <alignment horizontal="center" wrapText="1"/>
      <protection locked="0"/>
    </xf>
    <xf numFmtId="0" fontId="4" fillId="0" borderId="0" xfId="0" applyFont="1"/>
    <xf numFmtId="0" fontId="3" fillId="0" borderId="0" xfId="0" applyFont="1"/>
    <xf numFmtId="0" fontId="4" fillId="0" borderId="0" xfId="0" applyFont="1" applyAlignment="1" applyProtection="1">
      <alignment horizontal="center" vertical="center"/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wrapText="1"/>
      <protection locked="0"/>
    </xf>
    <xf numFmtId="44" fontId="3" fillId="0" borderId="0" xfId="2" applyFont="1" applyAlignment="1" applyProtection="1">
      <protection locked="0"/>
    </xf>
    <xf numFmtId="0" fontId="2" fillId="0" borderId="0" xfId="0" applyFont="1"/>
    <xf numFmtId="0" fontId="13" fillId="0" borderId="0" xfId="0" applyFont="1"/>
    <xf numFmtId="0" fontId="10" fillId="0" borderId="0" xfId="3"/>
    <xf numFmtId="0" fontId="9" fillId="0" borderId="0" xfId="3" applyFont="1" applyAlignment="1" applyProtection="1">
      <alignment horizontal="right" wrapText="1"/>
      <protection locked="0"/>
    </xf>
    <xf numFmtId="37" fontId="8" fillId="2" borderId="0" xfId="4" applyNumberFormat="1" applyFont="1" applyFill="1" applyAlignment="1" applyProtection="1">
      <protection locked="0"/>
    </xf>
    <xf numFmtId="9" fontId="3" fillId="0" borderId="0" xfId="5" applyFont="1" applyAlignment="1" applyProtection="1">
      <protection locked="0"/>
    </xf>
    <xf numFmtId="0" fontId="6" fillId="2" borderId="1" xfId="0" applyFont="1" applyFill="1" applyBorder="1" applyAlignment="1" applyProtection="1">
      <alignment horizontal="center" wrapText="1"/>
      <protection locked="0"/>
    </xf>
    <xf numFmtId="44" fontId="6" fillId="2" borderId="1" xfId="2" applyFont="1" applyFill="1" applyBorder="1" applyAlignment="1" applyProtection="1">
      <protection locked="0"/>
    </xf>
    <xf numFmtId="0" fontId="4" fillId="0" borderId="0" xfId="3" applyFont="1"/>
    <xf numFmtId="0" fontId="12" fillId="0" borderId="14" xfId="0" applyFont="1" applyBorder="1" applyAlignment="1" applyProtection="1">
      <alignment wrapText="1"/>
      <protection locked="0"/>
    </xf>
    <xf numFmtId="164" fontId="3" fillId="0" borderId="14" xfId="2" applyNumberFormat="1" applyFont="1" applyBorder="1" applyAlignment="1" applyProtection="1"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0" borderId="16" xfId="0" applyFont="1" applyBorder="1" applyAlignment="1" applyProtection="1">
      <alignment horizontal="center" vertical="center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164" fontId="4" fillId="0" borderId="17" xfId="0" applyNumberFormat="1" applyFont="1" applyBorder="1" applyAlignment="1" applyProtection="1">
      <alignment horizontal="center" vertical="center"/>
      <protection locked="0"/>
    </xf>
    <xf numFmtId="0" fontId="4" fillId="0" borderId="16" xfId="0" applyFont="1" applyBorder="1" applyAlignment="1">
      <alignment horizontal="center" vertical="center"/>
    </xf>
    <xf numFmtId="0" fontId="2" fillId="0" borderId="16" xfId="0" applyFont="1" applyBorder="1"/>
    <xf numFmtId="165" fontId="4" fillId="0" borderId="16" xfId="2" applyNumberFormat="1" applyFont="1" applyBorder="1" applyAlignment="1" applyProtection="1">
      <alignment horizontal="center" vertical="center"/>
      <protection locked="0"/>
    </xf>
    <xf numFmtId="165" fontId="4" fillId="0" borderId="18" xfId="2" applyNumberFormat="1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164" fontId="4" fillId="0" borderId="20" xfId="0" applyNumberFormat="1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>
      <alignment horizontal="center" vertical="center"/>
    </xf>
    <xf numFmtId="0" fontId="2" fillId="0" borderId="20" xfId="0" applyFont="1" applyBorder="1"/>
    <xf numFmtId="165" fontId="4" fillId="0" borderId="20" xfId="2" applyNumberFormat="1" applyFont="1" applyBorder="1" applyAlignment="1" applyProtection="1">
      <alignment horizontal="center" vertical="center"/>
      <protection locked="0"/>
    </xf>
    <xf numFmtId="165" fontId="4" fillId="0" borderId="11" xfId="2" applyNumberFormat="1" applyFont="1" applyBorder="1" applyAlignment="1" applyProtection="1">
      <alignment horizontal="center" vertical="center"/>
      <protection locked="0"/>
    </xf>
    <xf numFmtId="165" fontId="4" fillId="0" borderId="21" xfId="2" applyNumberFormat="1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165" fontId="4" fillId="0" borderId="20" xfId="2" applyNumberFormat="1" applyFont="1" applyBorder="1"/>
    <xf numFmtId="165" fontId="4" fillId="0" borderId="23" xfId="2" applyNumberFormat="1" applyFont="1" applyBorder="1"/>
    <xf numFmtId="164" fontId="4" fillId="0" borderId="11" xfId="0" applyNumberFormat="1" applyFont="1" applyBorder="1" applyAlignment="1" applyProtection="1">
      <alignment horizontal="center" vertical="center"/>
      <protection locked="0"/>
    </xf>
    <xf numFmtId="0" fontId="4" fillId="0" borderId="0" xfId="3" applyFont="1" applyAlignment="1" applyProtection="1">
      <alignment horizontal="center" vertical="center"/>
      <protection locked="0"/>
    </xf>
    <xf numFmtId="0" fontId="4" fillId="0" borderId="0" xfId="3" applyFont="1" applyAlignment="1">
      <alignment horizontal="center" vertical="center"/>
    </xf>
    <xf numFmtId="7" fontId="3" fillId="0" borderId="0" xfId="0" applyNumberFormat="1" applyFont="1"/>
    <xf numFmtId="0" fontId="12" fillId="0" borderId="0" xfId="0" applyFont="1"/>
    <xf numFmtId="0" fontId="6" fillId="0" borderId="0" xfId="0" applyFont="1" applyAlignment="1">
      <alignment wrapText="1"/>
    </xf>
    <xf numFmtId="0" fontId="14" fillId="0" borderId="0" xfId="0" applyFont="1"/>
    <xf numFmtId="0" fontId="12" fillId="0" borderId="10" xfId="0" applyFont="1" applyBorder="1"/>
    <xf numFmtId="0" fontId="14" fillId="0" borderId="0" xfId="0" applyFont="1" applyAlignment="1">
      <alignment wrapText="1"/>
    </xf>
    <xf numFmtId="0" fontId="6" fillId="0" borderId="0" xfId="0" applyFont="1"/>
    <xf numFmtId="0" fontId="14" fillId="0" borderId="0" xfId="0" applyFont="1" applyAlignment="1">
      <alignment horizontal="left"/>
    </xf>
    <xf numFmtId="7" fontId="14" fillId="0" borderId="13" xfId="0" applyNumberFormat="1" applyFont="1" applyBorder="1"/>
    <xf numFmtId="0" fontId="12" fillId="0" borderId="12" xfId="0" applyFont="1" applyBorder="1"/>
    <xf numFmtId="7" fontId="14" fillId="0" borderId="11" xfId="0" applyNumberFormat="1" applyFont="1" applyBorder="1"/>
    <xf numFmtId="0" fontId="12" fillId="0" borderId="11" xfId="0" applyFont="1" applyBorder="1"/>
    <xf numFmtId="0" fontId="6" fillId="0" borderId="12" xfId="0" applyFont="1" applyBorder="1"/>
    <xf numFmtId="0" fontId="12" fillId="0" borderId="11" xfId="0" applyFont="1" applyBorder="1" applyAlignment="1">
      <alignment wrapText="1"/>
    </xf>
    <xf numFmtId="1" fontId="14" fillId="0" borderId="13" xfId="0" applyNumberFormat="1" applyFont="1" applyBorder="1"/>
    <xf numFmtId="0" fontId="12" fillId="0" borderId="7" xfId="0" applyFont="1" applyBorder="1"/>
    <xf numFmtId="0" fontId="12" fillId="0" borderId="6" xfId="0" applyFont="1" applyBorder="1" applyAlignment="1">
      <alignment wrapText="1"/>
    </xf>
    <xf numFmtId="7" fontId="14" fillId="0" borderId="2" xfId="0" applyNumberFormat="1" applyFont="1" applyBorder="1"/>
    <xf numFmtId="0" fontId="12" fillId="0" borderId="9" xfId="0" applyFont="1" applyBorder="1"/>
    <xf numFmtId="7" fontId="14" fillId="0" borderId="6" xfId="0" applyNumberFormat="1" applyFont="1" applyBorder="1"/>
    <xf numFmtId="0" fontId="12" fillId="0" borderId="4" xfId="0" applyFont="1" applyBorder="1"/>
    <xf numFmtId="0" fontId="12" fillId="0" borderId="5" xfId="0" applyFont="1" applyBorder="1" applyAlignment="1">
      <alignment wrapText="1"/>
    </xf>
    <xf numFmtId="7" fontId="14" fillId="0" borderId="3" xfId="0" applyNumberFormat="1" applyFont="1" applyBorder="1"/>
    <xf numFmtId="0" fontId="12" fillId="0" borderId="8" xfId="0" applyFont="1" applyBorder="1"/>
    <xf numFmtId="7" fontId="14" fillId="0" borderId="5" xfId="0" applyNumberFormat="1" applyFont="1" applyBorder="1"/>
    <xf numFmtId="0" fontId="12" fillId="0" borderId="24" xfId="0" applyFont="1" applyBorder="1"/>
    <xf numFmtId="0" fontId="12" fillId="0" borderId="0" xfId="0" applyFont="1" applyAlignment="1">
      <alignment wrapText="1"/>
    </xf>
    <xf numFmtId="0" fontId="12" fillId="0" borderId="24" xfId="0" applyFont="1" applyBorder="1" applyAlignment="1">
      <alignment wrapText="1"/>
    </xf>
    <xf numFmtId="0" fontId="14" fillId="0" borderId="20" xfId="0" applyFont="1" applyBorder="1"/>
    <xf numFmtId="0" fontId="15" fillId="0" borderId="20" xfId="0" applyFont="1" applyBorder="1"/>
    <xf numFmtId="0" fontId="14" fillId="0" borderId="11" xfId="0" applyFont="1" applyBorder="1"/>
    <xf numFmtId="0" fontId="6" fillId="0" borderId="1" xfId="0" applyFont="1" applyBorder="1" applyAlignment="1">
      <alignment wrapText="1"/>
    </xf>
    <xf numFmtId="0" fontId="6" fillId="0" borderId="25" xfId="0" applyFont="1" applyBorder="1"/>
    <xf numFmtId="0" fontId="6" fillId="0" borderId="26" xfId="0" applyFont="1" applyBorder="1"/>
    <xf numFmtId="0" fontId="6" fillId="0" borderId="27" xfId="0" applyFont="1" applyBorder="1"/>
    <xf numFmtId="0" fontId="7" fillId="0" borderId="0" xfId="0" applyFont="1" applyAlignment="1" applyProtection="1">
      <alignment horizontal="center"/>
      <protection locked="0"/>
    </xf>
  </cellXfs>
  <cellStyles count="6">
    <cellStyle name="Currency" xfId="2" builtinId="4"/>
    <cellStyle name="Currency 2" xfId="4" xr:uid="{DDD0E507-685A-4E1D-8943-7A953B572E13}"/>
    <cellStyle name="Normal" xfId="0" builtinId="0"/>
    <cellStyle name="Normal 2" xfId="3" xr:uid="{B6988B55-32CF-4790-8FE3-AC1615B1BE7F}"/>
    <cellStyle name="Percent" xfId="1" builtinId="5"/>
    <cellStyle name="Percent 2" xfId="5" xr:uid="{31354D06-8EC2-4551-801D-FD6006F31DD6}"/>
  </cellStyles>
  <dxfs count="1">
    <dxf>
      <font>
        <condense val="0"/>
        <extend val="0"/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93123-9866-4857-A01F-12B0E0609393}">
  <sheetPr codeName="Sheet1"/>
  <dimension ref="A1:F105"/>
  <sheetViews>
    <sheetView view="pageBreakPreview" zoomScaleNormal="85" zoomScaleSheetLayoutView="100" workbookViewId="0">
      <selection activeCell="C6" sqref="C6"/>
    </sheetView>
  </sheetViews>
  <sheetFormatPr defaultColWidth="9.140625" defaultRowHeight="13.5" x14ac:dyDescent="0.25"/>
  <cols>
    <col min="1" max="1" width="6.28515625" style="56" customWidth="1"/>
    <col min="2" max="2" width="81.85546875" style="58" customWidth="1"/>
    <col min="3" max="3" width="15.85546875" style="56" customWidth="1"/>
    <col min="4" max="4" width="5" style="56" customWidth="1"/>
    <col min="5" max="5" width="7.28515625" style="56" customWidth="1"/>
    <col min="6" max="6" width="22.140625" style="56" customWidth="1"/>
    <col min="7" max="16384" width="9.140625" style="56"/>
  </cols>
  <sheetData>
    <row r="1" spans="1:6" ht="15.95" customHeight="1" x14ac:dyDescent="0.25">
      <c r="A1" s="54"/>
      <c r="B1" s="55" t="s">
        <v>56</v>
      </c>
      <c r="C1" s="54" t="s">
        <v>328</v>
      </c>
      <c r="D1" s="54"/>
      <c r="E1" s="54"/>
      <c r="F1" s="54"/>
    </row>
    <row r="2" spans="1:6" ht="15.95" customHeight="1" x14ac:dyDescent="0.25">
      <c r="A2" s="54"/>
      <c r="B2" s="55" t="s">
        <v>57</v>
      </c>
      <c r="C2" s="54"/>
      <c r="D2" s="54"/>
      <c r="E2" s="54"/>
      <c r="F2" s="54"/>
    </row>
    <row r="3" spans="1:6" ht="15.95" customHeight="1" x14ac:dyDescent="0.25">
      <c r="A3" s="54"/>
      <c r="B3" s="79"/>
      <c r="C3" s="54"/>
      <c r="D3" s="54"/>
      <c r="E3" s="54"/>
      <c r="F3" s="54"/>
    </row>
    <row r="4" spans="1:6" ht="15.95" customHeight="1" thickBot="1" x14ac:dyDescent="0.3">
      <c r="A4" s="78"/>
      <c r="B4" s="80"/>
      <c r="C4" s="78"/>
      <c r="D4" s="78"/>
      <c r="E4" s="78"/>
      <c r="F4" s="78"/>
    </row>
    <row r="5" spans="1:6" ht="24.95" customHeight="1" thickBot="1" x14ac:dyDescent="0.3">
      <c r="A5" s="85" t="s">
        <v>5</v>
      </c>
      <c r="B5" s="84" t="s">
        <v>6</v>
      </c>
      <c r="C5" s="86" t="s">
        <v>7</v>
      </c>
      <c r="D5" s="86" t="s">
        <v>58</v>
      </c>
      <c r="E5" s="86" t="s">
        <v>59</v>
      </c>
      <c r="F5" s="87" t="s">
        <v>60</v>
      </c>
    </row>
    <row r="6" spans="1:6" ht="15.95" customHeight="1" x14ac:dyDescent="0.25">
      <c r="A6" s="57" t="s">
        <v>61</v>
      </c>
      <c r="B6" s="83" t="s">
        <v>343</v>
      </c>
      <c r="C6" s="61" t="s">
        <v>214</v>
      </c>
      <c r="D6" s="62" t="s">
        <v>342</v>
      </c>
      <c r="E6" s="62"/>
      <c r="F6" s="63" t="s">
        <v>214</v>
      </c>
    </row>
    <row r="7" spans="1:6" ht="15.95" customHeight="1" x14ac:dyDescent="0.25">
      <c r="A7" s="57" t="s">
        <v>62</v>
      </c>
      <c r="B7" s="81" t="s">
        <v>137</v>
      </c>
      <c r="C7" s="61">
        <v>0</v>
      </c>
      <c r="D7" s="62" t="s">
        <v>211</v>
      </c>
      <c r="E7" s="62">
        <v>1</v>
      </c>
      <c r="F7" s="63">
        <f>IF($C$7="","",$C$7*$E$7)</f>
        <v>0</v>
      </c>
    </row>
    <row r="8" spans="1:6" ht="15.95" customHeight="1" x14ac:dyDescent="0.25">
      <c r="A8" s="57" t="s">
        <v>63</v>
      </c>
      <c r="B8" s="81" t="s">
        <v>138</v>
      </c>
      <c r="C8" s="61">
        <v>0</v>
      </c>
      <c r="D8" s="62" t="s">
        <v>211</v>
      </c>
      <c r="E8" s="62">
        <v>1</v>
      </c>
      <c r="F8" s="63">
        <f>IF($C$8="","",$C$8*$E$8)</f>
        <v>0</v>
      </c>
    </row>
    <row r="9" spans="1:6" ht="15.75" customHeight="1" x14ac:dyDescent="0.25">
      <c r="A9" s="57" t="s">
        <v>311</v>
      </c>
      <c r="B9" s="81" t="s">
        <v>291</v>
      </c>
      <c r="C9" s="61">
        <v>0</v>
      </c>
      <c r="D9" s="65" t="s">
        <v>327</v>
      </c>
      <c r="E9" s="62">
        <v>1</v>
      </c>
      <c r="F9" s="63">
        <f>IF($C$9="","",$C$9*$E$9)</f>
        <v>0</v>
      </c>
    </row>
    <row r="10" spans="1:6" ht="15.95" customHeight="1" x14ac:dyDescent="0.25">
      <c r="A10" s="57" t="s">
        <v>312</v>
      </c>
      <c r="B10" s="81" t="s">
        <v>139</v>
      </c>
      <c r="C10" s="61">
        <v>0</v>
      </c>
      <c r="D10" s="62" t="s">
        <v>211</v>
      </c>
      <c r="E10" s="62">
        <v>1</v>
      </c>
      <c r="F10" s="63">
        <f>IF($C$10="","",$C$10*$E$10)</f>
        <v>0</v>
      </c>
    </row>
    <row r="11" spans="1:6" ht="15.95" customHeight="1" x14ac:dyDescent="0.25">
      <c r="A11" s="57" t="s">
        <v>313</v>
      </c>
      <c r="B11" s="81" t="s">
        <v>292</v>
      </c>
      <c r="C11" s="61">
        <v>0</v>
      </c>
      <c r="D11" s="62" t="s">
        <v>211</v>
      </c>
      <c r="E11" s="62">
        <v>1</v>
      </c>
      <c r="F11" s="63">
        <f>IF($C$11="","",$C$11*$E$11)</f>
        <v>0</v>
      </c>
    </row>
    <row r="12" spans="1:6" ht="15.95" customHeight="1" x14ac:dyDescent="0.25">
      <c r="A12" s="57" t="s">
        <v>314</v>
      </c>
      <c r="B12" s="81" t="s">
        <v>293</v>
      </c>
      <c r="C12" s="61">
        <v>0</v>
      </c>
      <c r="D12" s="62" t="s">
        <v>211</v>
      </c>
      <c r="E12" s="62">
        <v>1</v>
      </c>
      <c r="F12" s="63">
        <f>IF($C$12="","",$C$12*$E$12)</f>
        <v>0</v>
      </c>
    </row>
    <row r="13" spans="1:6" ht="15.95" customHeight="1" x14ac:dyDescent="0.25">
      <c r="A13" s="57" t="s">
        <v>315</v>
      </c>
      <c r="B13" s="81" t="s">
        <v>294</v>
      </c>
      <c r="C13" s="61">
        <v>0</v>
      </c>
      <c r="D13" s="62" t="s">
        <v>211</v>
      </c>
      <c r="E13" s="62">
        <v>1</v>
      </c>
      <c r="F13" s="63">
        <f>IF($C$13="","",$C$13*$E$13)</f>
        <v>0</v>
      </c>
    </row>
    <row r="14" spans="1:6" ht="15.95" customHeight="1" x14ac:dyDescent="0.25">
      <c r="A14" s="57" t="s">
        <v>316</v>
      </c>
      <c r="B14" s="81" t="s">
        <v>307</v>
      </c>
      <c r="C14" s="61">
        <v>0</v>
      </c>
      <c r="D14" s="62" t="s">
        <v>211</v>
      </c>
      <c r="E14" s="62">
        <v>1</v>
      </c>
      <c r="F14" s="63">
        <f>IF($C$14="","",$C$14*$E$14)</f>
        <v>0</v>
      </c>
    </row>
    <row r="15" spans="1:6" ht="15.95" customHeight="1" x14ac:dyDescent="0.25">
      <c r="A15" s="57" t="s">
        <v>317</v>
      </c>
      <c r="B15" s="81" t="s">
        <v>308</v>
      </c>
      <c r="C15" s="61">
        <v>0</v>
      </c>
      <c r="D15" s="62" t="s">
        <v>211</v>
      </c>
      <c r="E15" s="62">
        <v>1</v>
      </c>
      <c r="F15" s="63">
        <f>IF($C$15="","",$C$15*$E$15)</f>
        <v>0</v>
      </c>
    </row>
    <row r="16" spans="1:6" ht="15.95" customHeight="1" x14ac:dyDescent="0.25">
      <c r="A16" s="57" t="s">
        <v>318</v>
      </c>
      <c r="B16" s="81" t="s">
        <v>141</v>
      </c>
      <c r="C16" s="61">
        <v>0</v>
      </c>
      <c r="D16" s="62" t="s">
        <v>211</v>
      </c>
      <c r="E16" s="62">
        <v>1</v>
      </c>
      <c r="F16" s="63">
        <f>IF($C$16="","",$C$16*$E$16)</f>
        <v>0</v>
      </c>
    </row>
    <row r="17" spans="1:6" ht="15.95" customHeight="1" x14ac:dyDescent="0.25">
      <c r="A17" s="57" t="s">
        <v>319</v>
      </c>
      <c r="B17" s="81" t="s">
        <v>140</v>
      </c>
      <c r="C17" s="61">
        <v>0</v>
      </c>
      <c r="D17" s="62" t="s">
        <v>211</v>
      </c>
      <c r="E17" s="62">
        <v>1</v>
      </c>
      <c r="F17" s="63">
        <f>IF($C$17="","",$C$17*$E$17)</f>
        <v>0</v>
      </c>
    </row>
    <row r="18" spans="1:6" ht="15.95" customHeight="1" x14ac:dyDescent="0.25">
      <c r="A18" s="57" t="s">
        <v>73</v>
      </c>
      <c r="B18" s="81" t="s">
        <v>143</v>
      </c>
      <c r="C18" s="61">
        <v>0</v>
      </c>
      <c r="D18" s="62" t="s">
        <v>211</v>
      </c>
      <c r="E18" s="62">
        <v>1</v>
      </c>
      <c r="F18" s="63">
        <f>IF($C$18="","",$C$18*$E$18)</f>
        <v>0</v>
      </c>
    </row>
    <row r="19" spans="1:6" ht="15.95" customHeight="1" x14ac:dyDescent="0.25">
      <c r="A19" s="57" t="s">
        <v>74</v>
      </c>
      <c r="B19" s="81" t="s">
        <v>145</v>
      </c>
      <c r="C19" s="61">
        <v>0</v>
      </c>
      <c r="D19" s="62" t="s">
        <v>211</v>
      </c>
      <c r="E19" s="62">
        <v>1</v>
      </c>
      <c r="F19" s="63">
        <f>IF($C$19="","",$C$19*$E$19)</f>
        <v>0</v>
      </c>
    </row>
    <row r="20" spans="1:6" ht="15.95" customHeight="1" x14ac:dyDescent="0.25">
      <c r="A20" s="57" t="s">
        <v>320</v>
      </c>
      <c r="B20" s="81" t="s">
        <v>296</v>
      </c>
      <c r="C20" s="61">
        <v>0</v>
      </c>
      <c r="D20" s="62" t="s">
        <v>211</v>
      </c>
      <c r="E20" s="62">
        <v>1</v>
      </c>
      <c r="F20" s="63">
        <f>IF($C$20="","",$C$20*$E$20)</f>
        <v>0</v>
      </c>
    </row>
    <row r="21" spans="1:6" ht="15.95" customHeight="1" x14ac:dyDescent="0.25">
      <c r="A21" s="57" t="s">
        <v>76</v>
      </c>
      <c r="B21" s="81" t="s">
        <v>147</v>
      </c>
      <c r="C21" s="61">
        <v>0</v>
      </c>
      <c r="D21" s="62" t="s">
        <v>211</v>
      </c>
      <c r="E21" s="62">
        <v>1</v>
      </c>
      <c r="F21" s="63">
        <f>IF($C$21="","",$C$21*$E$21)</f>
        <v>0</v>
      </c>
    </row>
    <row r="22" spans="1:6" ht="15.95" customHeight="1" x14ac:dyDescent="0.25">
      <c r="A22" s="57" t="s">
        <v>77</v>
      </c>
      <c r="B22" s="81" t="s">
        <v>148</v>
      </c>
      <c r="C22" s="61">
        <v>0</v>
      </c>
      <c r="D22" s="62" t="s">
        <v>211</v>
      </c>
      <c r="E22" s="62">
        <v>1</v>
      </c>
      <c r="F22" s="63">
        <f>IF($C$22="","",$C$22*$E$22)</f>
        <v>0</v>
      </c>
    </row>
    <row r="23" spans="1:6" ht="15.95" customHeight="1" x14ac:dyDescent="0.25">
      <c r="A23" s="57" t="s">
        <v>78</v>
      </c>
      <c r="B23" s="81" t="s">
        <v>149</v>
      </c>
      <c r="C23" s="61">
        <v>0</v>
      </c>
      <c r="D23" s="62" t="s">
        <v>211</v>
      </c>
      <c r="E23" s="62">
        <v>1</v>
      </c>
      <c r="F23" s="63">
        <f>IF($C$22="","",$C$22*$E$22)</f>
        <v>0</v>
      </c>
    </row>
    <row r="24" spans="1:6" ht="15.95" customHeight="1" x14ac:dyDescent="0.25">
      <c r="A24" s="57" t="s">
        <v>79</v>
      </c>
      <c r="B24" s="82" t="s">
        <v>150</v>
      </c>
      <c r="C24" s="61">
        <v>0</v>
      </c>
      <c r="D24" s="62" t="s">
        <v>211</v>
      </c>
      <c r="E24" s="62">
        <v>1</v>
      </c>
      <c r="F24" s="63">
        <f>IF($C$24="","",$C$24*$E$24)</f>
        <v>0</v>
      </c>
    </row>
    <row r="25" spans="1:6" ht="15.95" customHeight="1" x14ac:dyDescent="0.25">
      <c r="A25" s="57" t="s">
        <v>80</v>
      </c>
      <c r="B25" s="81" t="s">
        <v>187</v>
      </c>
      <c r="C25" s="61">
        <v>0</v>
      </c>
      <c r="D25" s="62" t="s">
        <v>211</v>
      </c>
      <c r="E25" s="62">
        <v>1</v>
      </c>
      <c r="F25" s="63">
        <f>IF($C$25="","",$C$25*$E$25)</f>
        <v>0</v>
      </c>
    </row>
    <row r="26" spans="1:6" ht="15.95" customHeight="1" x14ac:dyDescent="0.25">
      <c r="A26" s="57" t="s">
        <v>81</v>
      </c>
      <c r="B26" s="81" t="s">
        <v>151</v>
      </c>
      <c r="C26" s="61">
        <v>0</v>
      </c>
      <c r="D26" s="62" t="s">
        <v>211</v>
      </c>
      <c r="E26" s="62">
        <v>1</v>
      </c>
      <c r="F26" s="63">
        <f>IF($C$26="","",$C$26*$E$26)</f>
        <v>0</v>
      </c>
    </row>
    <row r="27" spans="1:6" ht="15.95" customHeight="1" x14ac:dyDescent="0.25">
      <c r="A27" s="57" t="s">
        <v>82</v>
      </c>
      <c r="B27" s="81" t="s">
        <v>152</v>
      </c>
      <c r="C27" s="61">
        <v>0</v>
      </c>
      <c r="D27" s="62" t="s">
        <v>211</v>
      </c>
      <c r="E27" s="62">
        <v>1</v>
      </c>
      <c r="F27" s="63">
        <f>IF($C$27="","",$C$27*$E$27)</f>
        <v>0</v>
      </c>
    </row>
    <row r="28" spans="1:6" ht="15.95" customHeight="1" x14ac:dyDescent="0.25">
      <c r="A28" s="57" t="s">
        <v>83</v>
      </c>
      <c r="B28" s="81" t="s">
        <v>153</v>
      </c>
      <c r="C28" s="61">
        <v>0</v>
      </c>
      <c r="D28" s="62" t="s">
        <v>211</v>
      </c>
      <c r="E28" s="62">
        <v>1</v>
      </c>
      <c r="F28" s="63">
        <f>IF($C$28="","",$C$28*$E$28)</f>
        <v>0</v>
      </c>
    </row>
    <row r="29" spans="1:6" ht="15.95" customHeight="1" x14ac:dyDescent="0.25">
      <c r="A29" s="57" t="s">
        <v>84</v>
      </c>
      <c r="B29" s="81" t="s">
        <v>154</v>
      </c>
      <c r="C29" s="61">
        <v>0</v>
      </c>
      <c r="D29" s="62" t="s">
        <v>211</v>
      </c>
      <c r="E29" s="62">
        <v>1</v>
      </c>
      <c r="F29" s="63">
        <f>IF($C$29="","",$C$29*$E$29)</f>
        <v>0</v>
      </c>
    </row>
    <row r="30" spans="1:6" ht="15.95" customHeight="1" x14ac:dyDescent="0.25">
      <c r="A30" s="57" t="s">
        <v>85</v>
      </c>
      <c r="B30" s="81" t="s">
        <v>155</v>
      </c>
      <c r="C30" s="61">
        <v>0</v>
      </c>
      <c r="D30" s="62" t="s">
        <v>211</v>
      </c>
      <c r="E30" s="62">
        <v>1</v>
      </c>
      <c r="F30" s="63">
        <f>IF($C$30="","",$C$30*$E$30)</f>
        <v>0</v>
      </c>
    </row>
    <row r="31" spans="1:6" ht="15.95" customHeight="1" x14ac:dyDescent="0.25">
      <c r="A31" s="57" t="s">
        <v>86</v>
      </c>
      <c r="B31" s="81" t="s">
        <v>156</v>
      </c>
      <c r="C31" s="61">
        <v>0</v>
      </c>
      <c r="D31" s="62" t="s">
        <v>211</v>
      </c>
      <c r="E31" s="62">
        <v>1</v>
      </c>
      <c r="F31" s="63">
        <f>IF($C$31="","",$C$31*$E$31)</f>
        <v>0</v>
      </c>
    </row>
    <row r="32" spans="1:6" ht="15.95" customHeight="1" x14ac:dyDescent="0.25">
      <c r="A32" s="57" t="s">
        <v>87</v>
      </c>
      <c r="B32" s="81" t="s">
        <v>157</v>
      </c>
      <c r="C32" s="61">
        <v>0</v>
      </c>
      <c r="D32" s="62" t="s">
        <v>211</v>
      </c>
      <c r="E32" s="62">
        <v>1</v>
      </c>
      <c r="F32" s="63">
        <f>IF($C$32="","",$C$32*$E$32)</f>
        <v>0</v>
      </c>
    </row>
    <row r="33" spans="1:6" ht="15.95" customHeight="1" x14ac:dyDescent="0.25">
      <c r="A33" s="57" t="s">
        <v>321</v>
      </c>
      <c r="B33" s="81" t="s">
        <v>158</v>
      </c>
      <c r="C33" s="61">
        <v>0</v>
      </c>
      <c r="D33" s="62" t="s">
        <v>211</v>
      </c>
      <c r="E33" s="62">
        <v>1</v>
      </c>
      <c r="F33" s="63">
        <f>IF($C$33="","",$C$33*$E$33)</f>
        <v>0</v>
      </c>
    </row>
    <row r="34" spans="1:6" ht="15.95" customHeight="1" x14ac:dyDescent="0.25">
      <c r="A34" s="57" t="s">
        <v>89</v>
      </c>
      <c r="B34" s="82" t="s">
        <v>297</v>
      </c>
      <c r="C34" s="61">
        <v>0</v>
      </c>
      <c r="D34" s="62" t="s">
        <v>211</v>
      </c>
      <c r="E34" s="62">
        <v>1</v>
      </c>
      <c r="F34" s="63">
        <f>IF($C$34="","",$C$34*$E$34)</f>
        <v>0</v>
      </c>
    </row>
    <row r="35" spans="1:6" ht="15.95" customHeight="1" x14ac:dyDescent="0.25">
      <c r="A35" s="57" t="s">
        <v>90</v>
      </c>
      <c r="B35" s="81" t="s">
        <v>159</v>
      </c>
      <c r="C35" s="61">
        <v>0</v>
      </c>
      <c r="D35" s="62" t="s">
        <v>211</v>
      </c>
      <c r="E35" s="62">
        <v>1</v>
      </c>
      <c r="F35" s="63">
        <f>IF($C$35="","",$C$35*$E$35)</f>
        <v>0</v>
      </c>
    </row>
    <row r="36" spans="1:6" ht="15.95" customHeight="1" x14ac:dyDescent="0.25">
      <c r="A36" s="57" t="s">
        <v>91</v>
      </c>
      <c r="B36" s="81" t="s">
        <v>160</v>
      </c>
      <c r="C36" s="61">
        <v>0</v>
      </c>
      <c r="D36" s="62" t="s">
        <v>211</v>
      </c>
      <c r="E36" s="62">
        <v>1</v>
      </c>
      <c r="F36" s="63">
        <f>IF($C$36="","",$C$36*$E$36)</f>
        <v>0</v>
      </c>
    </row>
    <row r="37" spans="1:6" ht="15.95" customHeight="1" x14ac:dyDescent="0.25">
      <c r="A37" s="57" t="s">
        <v>92</v>
      </c>
      <c r="B37" s="81" t="s">
        <v>298</v>
      </c>
      <c r="C37" s="61">
        <v>0</v>
      </c>
      <c r="D37" s="62" t="s">
        <v>211</v>
      </c>
      <c r="E37" s="62">
        <v>1</v>
      </c>
      <c r="F37" s="63">
        <f>IF($C$37="","",$C$37*$E$37)</f>
        <v>0</v>
      </c>
    </row>
    <row r="38" spans="1:6" ht="15.95" customHeight="1" x14ac:dyDescent="0.25">
      <c r="A38" s="57" t="s">
        <v>93</v>
      </c>
      <c r="B38" s="81" t="s">
        <v>164</v>
      </c>
      <c r="C38" s="61">
        <v>0</v>
      </c>
      <c r="D38" s="62" t="s">
        <v>211</v>
      </c>
      <c r="E38" s="62">
        <v>1</v>
      </c>
      <c r="F38" s="63">
        <f>IF($C$38="","",$C$38*$E$38)</f>
        <v>0</v>
      </c>
    </row>
    <row r="39" spans="1:6" ht="15.95" customHeight="1" x14ac:dyDescent="0.25">
      <c r="A39" s="57" t="s">
        <v>322</v>
      </c>
      <c r="B39" s="81" t="s">
        <v>299</v>
      </c>
      <c r="C39" s="61">
        <v>0</v>
      </c>
      <c r="D39" s="62" t="s">
        <v>211</v>
      </c>
      <c r="E39" s="62">
        <v>1</v>
      </c>
      <c r="F39" s="63">
        <f>IF($C$39="","",$C$39*$E$39)</f>
        <v>0</v>
      </c>
    </row>
    <row r="40" spans="1:6" ht="15.95" customHeight="1" x14ac:dyDescent="0.25">
      <c r="A40" s="57" t="s">
        <v>323</v>
      </c>
      <c r="B40" s="81" t="s">
        <v>300</v>
      </c>
      <c r="C40" s="61">
        <v>0</v>
      </c>
      <c r="D40" s="62" t="s">
        <v>211</v>
      </c>
      <c r="E40" s="62">
        <v>1</v>
      </c>
      <c r="F40" s="63">
        <f>IF($C$40="","",$C$40*$E$40)</f>
        <v>0</v>
      </c>
    </row>
    <row r="41" spans="1:6" ht="15.95" customHeight="1" x14ac:dyDescent="0.25">
      <c r="A41" s="57" t="s">
        <v>324</v>
      </c>
      <c r="B41" s="81" t="s">
        <v>301</v>
      </c>
      <c r="C41" s="61">
        <v>0</v>
      </c>
      <c r="D41" s="62" t="s">
        <v>211</v>
      </c>
      <c r="E41" s="62">
        <v>1</v>
      </c>
      <c r="F41" s="63">
        <f>IF($C$41="","",$C$41*$E$41)</f>
        <v>0</v>
      </c>
    </row>
    <row r="42" spans="1:6" ht="15.95" customHeight="1" x14ac:dyDescent="0.25">
      <c r="A42" s="57" t="s">
        <v>334</v>
      </c>
      <c r="B42" s="81" t="s">
        <v>336</v>
      </c>
      <c r="C42" s="61">
        <v>0</v>
      </c>
      <c r="D42" s="62" t="s">
        <v>211</v>
      </c>
      <c r="E42" s="62">
        <v>1</v>
      </c>
      <c r="F42" s="63">
        <f>IF($C$42="","",$C$42*$E$42)</f>
        <v>0</v>
      </c>
    </row>
    <row r="43" spans="1:6" ht="15.95" customHeight="1" x14ac:dyDescent="0.25">
      <c r="A43" s="57" t="s">
        <v>335</v>
      </c>
      <c r="B43" s="81" t="s">
        <v>337</v>
      </c>
      <c r="C43" s="61">
        <v>0</v>
      </c>
      <c r="D43" s="62" t="s">
        <v>211</v>
      </c>
      <c r="E43" s="62">
        <v>1</v>
      </c>
      <c r="F43" s="63">
        <f>IF($C$43="","",$C$43*$E$43)</f>
        <v>0</v>
      </c>
    </row>
    <row r="44" spans="1:6" ht="15.95" customHeight="1" x14ac:dyDescent="0.25">
      <c r="A44" s="57" t="s">
        <v>99</v>
      </c>
      <c r="B44" s="81" t="s">
        <v>171</v>
      </c>
      <c r="C44" s="61">
        <v>0</v>
      </c>
      <c r="D44" s="62" t="s">
        <v>211</v>
      </c>
      <c r="E44" s="62">
        <v>1</v>
      </c>
      <c r="F44" s="63">
        <f>IF($C$44="","",$C$44*$E$44)</f>
        <v>0</v>
      </c>
    </row>
    <row r="45" spans="1:6" ht="15.95" customHeight="1" x14ac:dyDescent="0.25">
      <c r="A45" s="57" t="s">
        <v>100</v>
      </c>
      <c r="B45" s="81" t="s">
        <v>302</v>
      </c>
      <c r="C45" s="61">
        <v>0</v>
      </c>
      <c r="D45" s="62" t="s">
        <v>211</v>
      </c>
      <c r="E45" s="62">
        <v>1</v>
      </c>
      <c r="F45" s="63">
        <f>IF($C$45="","",$C$45*$E$45)</f>
        <v>0</v>
      </c>
    </row>
    <row r="46" spans="1:6" ht="15.95" customHeight="1" x14ac:dyDescent="0.25">
      <c r="A46" s="57" t="s">
        <v>325</v>
      </c>
      <c r="B46" s="81" t="s">
        <v>303</v>
      </c>
      <c r="C46" s="61">
        <v>0</v>
      </c>
      <c r="D46" s="62" t="s">
        <v>211</v>
      </c>
      <c r="E46" s="62">
        <v>1</v>
      </c>
      <c r="F46" s="63">
        <f>IF($C$46="","",$C$46*$E$46)</f>
        <v>0</v>
      </c>
    </row>
    <row r="47" spans="1:6" ht="15.95" customHeight="1" x14ac:dyDescent="0.25">
      <c r="A47" s="57" t="s">
        <v>102</v>
      </c>
      <c r="B47" s="81" t="s">
        <v>304</v>
      </c>
      <c r="C47" s="61">
        <v>0</v>
      </c>
      <c r="D47" s="62" t="s">
        <v>211</v>
      </c>
      <c r="E47" s="62">
        <v>1</v>
      </c>
      <c r="F47" s="63">
        <f>IF($C$47="","",$C$47*$E$47)</f>
        <v>0</v>
      </c>
    </row>
    <row r="48" spans="1:6" ht="15.95" customHeight="1" x14ac:dyDescent="0.25">
      <c r="A48" s="57" t="s">
        <v>326</v>
      </c>
      <c r="B48" s="81" t="s">
        <v>167</v>
      </c>
      <c r="C48" s="61">
        <v>0</v>
      </c>
      <c r="D48" s="62" t="s">
        <v>211</v>
      </c>
      <c r="E48" s="62">
        <v>1</v>
      </c>
      <c r="F48" s="63">
        <f>IF($C$48="","",$C$48*$E$48)</f>
        <v>0</v>
      </c>
    </row>
    <row r="49" spans="1:6" ht="15.95" customHeight="1" x14ac:dyDescent="0.25">
      <c r="A49" s="57" t="s">
        <v>104</v>
      </c>
      <c r="B49" s="81" t="s">
        <v>170</v>
      </c>
      <c r="C49" s="61">
        <v>0</v>
      </c>
      <c r="D49" s="62" t="s">
        <v>211</v>
      </c>
      <c r="E49" s="62">
        <v>1</v>
      </c>
      <c r="F49" s="63">
        <f>IF($C$49="","",$C$49*$E$49)</f>
        <v>0</v>
      </c>
    </row>
    <row r="50" spans="1:6" ht="15.95" customHeight="1" x14ac:dyDescent="0.25">
      <c r="A50" s="57" t="s">
        <v>339</v>
      </c>
      <c r="B50" s="81" t="s">
        <v>186</v>
      </c>
      <c r="C50" s="61">
        <v>0</v>
      </c>
      <c r="D50" s="62" t="s">
        <v>211</v>
      </c>
      <c r="E50" s="62">
        <v>1</v>
      </c>
      <c r="F50" s="63">
        <f>IF($C$50="","",$C$50*$E$50)</f>
        <v>0</v>
      </c>
    </row>
    <row r="51" spans="1:6" ht="15.95" customHeight="1" x14ac:dyDescent="0.25">
      <c r="A51" s="57" t="s">
        <v>106</v>
      </c>
      <c r="B51" s="81" t="s">
        <v>173</v>
      </c>
      <c r="C51" s="61">
        <v>0</v>
      </c>
      <c r="D51" s="62" t="s">
        <v>211</v>
      </c>
      <c r="E51" s="62">
        <v>1</v>
      </c>
      <c r="F51" s="63">
        <f>IF($C$51="","",$C$51*$E$51)</f>
        <v>0</v>
      </c>
    </row>
    <row r="52" spans="1:6" ht="15.95" customHeight="1" x14ac:dyDescent="0.25">
      <c r="A52" s="57" t="s">
        <v>107</v>
      </c>
      <c r="B52" s="81" t="s">
        <v>169</v>
      </c>
      <c r="C52" s="61">
        <v>0</v>
      </c>
      <c r="D52" s="62" t="s">
        <v>211</v>
      </c>
      <c r="E52" s="62">
        <v>1</v>
      </c>
      <c r="F52" s="63">
        <f>IF($C$52="","",$C$52*$E$52)</f>
        <v>0</v>
      </c>
    </row>
    <row r="53" spans="1:6" ht="15.95" customHeight="1" x14ac:dyDescent="0.25">
      <c r="A53" s="57" t="s">
        <v>108</v>
      </c>
      <c r="B53" s="81" t="s">
        <v>295</v>
      </c>
      <c r="C53" s="61">
        <v>0</v>
      </c>
      <c r="D53" s="62" t="s">
        <v>211</v>
      </c>
      <c r="E53" s="62">
        <v>1</v>
      </c>
      <c r="F53" s="63">
        <f>IF($C$53="","",$C$53*$E$53)</f>
        <v>0</v>
      </c>
    </row>
    <row r="54" spans="1:6" ht="15.95" customHeight="1" x14ac:dyDescent="0.25">
      <c r="A54" s="57" t="s">
        <v>109</v>
      </c>
      <c r="B54" s="81" t="s">
        <v>188</v>
      </c>
      <c r="C54" s="61">
        <v>0</v>
      </c>
      <c r="D54" s="62" t="s">
        <v>211</v>
      </c>
      <c r="E54" s="62">
        <v>1</v>
      </c>
      <c r="F54" s="63">
        <f>IF($C$54="","",$C$54*$E$54)</f>
        <v>0</v>
      </c>
    </row>
    <row r="55" spans="1:6" ht="15.95" customHeight="1" x14ac:dyDescent="0.25">
      <c r="A55" s="57" t="s">
        <v>110</v>
      </c>
      <c r="B55" s="81" t="s">
        <v>172</v>
      </c>
      <c r="C55" s="61">
        <v>0</v>
      </c>
      <c r="D55" s="62" t="s">
        <v>211</v>
      </c>
      <c r="E55" s="62">
        <v>1</v>
      </c>
      <c r="F55" s="63">
        <f>IF($C$55="","",$C$55*$E$55)</f>
        <v>0</v>
      </c>
    </row>
    <row r="56" spans="1:6" ht="15.95" customHeight="1" x14ac:dyDescent="0.25">
      <c r="A56" s="57" t="s">
        <v>338</v>
      </c>
      <c r="B56" s="81" t="s">
        <v>305</v>
      </c>
      <c r="C56" s="61">
        <v>0</v>
      </c>
      <c r="D56" s="62" t="s">
        <v>211</v>
      </c>
      <c r="E56" s="62">
        <v>1</v>
      </c>
      <c r="F56" s="63">
        <f>IF($C$56="","",$C$56*$E$56)</f>
        <v>0</v>
      </c>
    </row>
    <row r="57" spans="1:6" ht="15.95" customHeight="1" x14ac:dyDescent="0.25">
      <c r="A57" s="57" t="s">
        <v>112</v>
      </c>
      <c r="B57" s="81" t="s">
        <v>189</v>
      </c>
      <c r="C57" s="61">
        <v>0</v>
      </c>
      <c r="D57" s="62" t="s">
        <v>211</v>
      </c>
      <c r="E57" s="62">
        <v>1</v>
      </c>
      <c r="F57" s="63">
        <f>IF($C$57="","",$C$57*$E$57)</f>
        <v>0</v>
      </c>
    </row>
    <row r="58" spans="1:6" ht="15.95" customHeight="1" x14ac:dyDescent="0.25">
      <c r="A58" s="57" t="s">
        <v>113</v>
      </c>
      <c r="B58" s="81" t="s">
        <v>190</v>
      </c>
      <c r="C58" s="61">
        <v>0</v>
      </c>
      <c r="D58" s="62" t="s">
        <v>211</v>
      </c>
      <c r="E58" s="62">
        <v>1</v>
      </c>
      <c r="F58" s="63">
        <f>IF($C$58="","",$C$58*$E$58)</f>
        <v>0</v>
      </c>
    </row>
    <row r="59" spans="1:6" ht="15.95" customHeight="1" x14ac:dyDescent="0.25">
      <c r="A59" s="57" t="s">
        <v>114</v>
      </c>
      <c r="B59" s="82" t="s">
        <v>191</v>
      </c>
      <c r="C59" s="61">
        <v>0</v>
      </c>
      <c r="D59" s="62" t="s">
        <v>211</v>
      </c>
      <c r="E59" s="62">
        <v>1</v>
      </c>
      <c r="F59" s="63">
        <f>IF($C$59="","",$C$59*$E$59)</f>
        <v>0</v>
      </c>
    </row>
    <row r="60" spans="1:6" ht="15.95" customHeight="1" x14ac:dyDescent="0.25">
      <c r="A60" s="57" t="s">
        <v>115</v>
      </c>
      <c r="B60" s="81" t="s">
        <v>192</v>
      </c>
      <c r="C60" s="61">
        <v>0</v>
      </c>
      <c r="D60" s="62" t="s">
        <v>211</v>
      </c>
      <c r="E60" s="62">
        <v>1</v>
      </c>
      <c r="F60" s="63">
        <f>IF($C$60="","",$C$60*$E$60)</f>
        <v>0</v>
      </c>
    </row>
    <row r="61" spans="1:6" ht="15.95" customHeight="1" x14ac:dyDescent="0.25">
      <c r="A61" s="57" t="s">
        <v>116</v>
      </c>
      <c r="B61" s="81" t="s">
        <v>193</v>
      </c>
      <c r="C61" s="61">
        <v>0</v>
      </c>
      <c r="D61" s="62" t="s">
        <v>211</v>
      </c>
      <c r="E61" s="62">
        <v>1</v>
      </c>
      <c r="F61" s="63">
        <f>IF($C$61="","",$C$61*$E$61)</f>
        <v>0</v>
      </c>
    </row>
    <row r="62" spans="1:6" ht="15.95" customHeight="1" x14ac:dyDescent="0.25">
      <c r="A62" s="57" t="s">
        <v>117</v>
      </c>
      <c r="B62" s="81" t="s">
        <v>194</v>
      </c>
      <c r="C62" s="61">
        <v>0</v>
      </c>
      <c r="D62" s="62" t="s">
        <v>211</v>
      </c>
      <c r="E62" s="62">
        <v>1</v>
      </c>
      <c r="F62" s="63">
        <f>IF($C$62="","",$C$62*$E$62)</f>
        <v>0</v>
      </c>
    </row>
    <row r="63" spans="1:6" ht="15.95" customHeight="1" x14ac:dyDescent="0.25">
      <c r="A63" s="57" t="s">
        <v>118</v>
      </c>
      <c r="B63" s="81" t="s">
        <v>195</v>
      </c>
      <c r="C63" s="61">
        <v>0</v>
      </c>
      <c r="D63" s="62" t="s">
        <v>211</v>
      </c>
      <c r="E63" s="62">
        <v>1</v>
      </c>
      <c r="F63" s="63">
        <f>IF($C$63="","",$C$63*$E$63)</f>
        <v>0</v>
      </c>
    </row>
    <row r="64" spans="1:6" ht="15.95" customHeight="1" x14ac:dyDescent="0.25">
      <c r="A64" s="57" t="s">
        <v>119</v>
      </c>
      <c r="B64" s="81" t="s">
        <v>196</v>
      </c>
      <c r="C64" s="61">
        <v>0</v>
      </c>
      <c r="D64" s="62" t="s">
        <v>211</v>
      </c>
      <c r="E64" s="62">
        <v>1</v>
      </c>
      <c r="F64" s="63">
        <f>IF($C$64="","",$C$64*$E$64)</f>
        <v>0</v>
      </c>
    </row>
    <row r="65" spans="1:6" ht="15.95" customHeight="1" x14ac:dyDescent="0.25">
      <c r="A65" s="57" t="s">
        <v>120</v>
      </c>
      <c r="B65" s="81" t="s">
        <v>197</v>
      </c>
      <c r="C65" s="61">
        <v>0</v>
      </c>
      <c r="D65" s="62" t="s">
        <v>211</v>
      </c>
      <c r="E65" s="62">
        <v>1</v>
      </c>
      <c r="F65" s="63">
        <f>IF($C$65="","",$C$65*$E$65)</f>
        <v>0</v>
      </c>
    </row>
    <row r="66" spans="1:6" ht="15.95" customHeight="1" x14ac:dyDescent="0.25">
      <c r="A66" s="57" t="s">
        <v>121</v>
      </c>
      <c r="B66" s="81" t="s">
        <v>306</v>
      </c>
      <c r="C66" s="61">
        <v>0</v>
      </c>
      <c r="D66" s="62" t="s">
        <v>211</v>
      </c>
      <c r="E66" s="62">
        <v>1</v>
      </c>
      <c r="F66" s="63">
        <f>IF($C$66="","",$C$66*$E$66)</f>
        <v>0</v>
      </c>
    </row>
    <row r="67" spans="1:6" ht="15.95" customHeight="1" x14ac:dyDescent="0.25">
      <c r="A67" s="57" t="s">
        <v>340</v>
      </c>
      <c r="B67" s="81" t="s">
        <v>174</v>
      </c>
      <c r="C67" s="61">
        <v>0</v>
      </c>
      <c r="D67" s="65" t="s">
        <v>327</v>
      </c>
      <c r="E67" s="62">
        <v>1</v>
      </c>
      <c r="F67" s="63">
        <f>IF($C$67="","",$C$67*$E$67)</f>
        <v>0</v>
      </c>
    </row>
    <row r="68" spans="1:6" ht="15.95" customHeight="1" x14ac:dyDescent="0.25">
      <c r="A68" s="57" t="s">
        <v>123</v>
      </c>
      <c r="B68" s="81" t="s">
        <v>309</v>
      </c>
      <c r="C68" s="61">
        <v>0</v>
      </c>
      <c r="D68" s="62" t="s">
        <v>214</v>
      </c>
      <c r="E68" s="62">
        <v>1</v>
      </c>
      <c r="F68" s="63">
        <f>IF($C$68="","",$C$68*$E$68)</f>
        <v>0</v>
      </c>
    </row>
    <row r="69" spans="1:6" ht="15.95" customHeight="1" x14ac:dyDescent="0.25">
      <c r="A69" s="57" t="s">
        <v>124</v>
      </c>
      <c r="B69" s="81" t="s">
        <v>310</v>
      </c>
      <c r="C69" s="61">
        <v>0</v>
      </c>
      <c r="D69" s="62" t="s">
        <v>214</v>
      </c>
      <c r="E69" s="62">
        <v>1</v>
      </c>
      <c r="F69" s="63">
        <f>IF($C$69="","",$C$69*$E$69)</f>
        <v>0</v>
      </c>
    </row>
    <row r="70" spans="1:6" ht="15.95" customHeight="1" x14ac:dyDescent="0.25">
      <c r="A70" s="57" t="s">
        <v>125</v>
      </c>
      <c r="B70" s="81" t="s">
        <v>162</v>
      </c>
      <c r="C70" s="61">
        <v>0</v>
      </c>
      <c r="D70" s="62" t="s">
        <v>211</v>
      </c>
      <c r="E70" s="62">
        <v>1</v>
      </c>
      <c r="F70" s="63">
        <f>IF($C$70="","",$C$70*$E$70)</f>
        <v>0</v>
      </c>
    </row>
    <row r="71" spans="1:6" ht="15.95" customHeight="1" x14ac:dyDescent="0.25">
      <c r="A71" s="57" t="s">
        <v>126</v>
      </c>
      <c r="B71" s="81" t="s">
        <v>329</v>
      </c>
      <c r="C71" s="61">
        <v>0</v>
      </c>
      <c r="D71" s="62" t="s">
        <v>211</v>
      </c>
      <c r="E71" s="62">
        <v>1</v>
      </c>
      <c r="F71" s="63">
        <f>C71*E71</f>
        <v>0</v>
      </c>
    </row>
    <row r="72" spans="1:6" ht="15.95" customHeight="1" x14ac:dyDescent="0.25">
      <c r="A72" s="57" t="s">
        <v>127</v>
      </c>
      <c r="B72" s="81" t="s">
        <v>330</v>
      </c>
      <c r="C72" s="61">
        <v>0</v>
      </c>
      <c r="D72" s="62" t="s">
        <v>211</v>
      </c>
      <c r="E72" s="62">
        <v>1</v>
      </c>
      <c r="F72" s="63">
        <f>C72*E72</f>
        <v>0</v>
      </c>
    </row>
    <row r="73" spans="1:6" ht="15.95" customHeight="1" x14ac:dyDescent="0.25">
      <c r="A73" s="57" t="s">
        <v>128</v>
      </c>
      <c r="B73" s="81" t="s">
        <v>331</v>
      </c>
      <c r="C73" s="61">
        <v>0</v>
      </c>
      <c r="D73" s="62" t="s">
        <v>211</v>
      </c>
      <c r="E73" s="62">
        <v>1</v>
      </c>
      <c r="F73" s="63">
        <f>C73*E73</f>
        <v>0</v>
      </c>
    </row>
    <row r="74" spans="1:6" ht="15.95" customHeight="1" x14ac:dyDescent="0.25">
      <c r="A74" s="57" t="s">
        <v>129</v>
      </c>
      <c r="B74" s="81" t="s">
        <v>332</v>
      </c>
      <c r="C74" s="61">
        <v>0</v>
      </c>
      <c r="D74" s="62" t="s">
        <v>211</v>
      </c>
      <c r="E74" s="62">
        <v>1</v>
      </c>
      <c r="F74" s="63">
        <f>C74*E74</f>
        <v>0</v>
      </c>
    </row>
    <row r="75" spans="1:6" ht="15.95" customHeight="1" x14ac:dyDescent="0.25">
      <c r="A75" s="57" t="s">
        <v>130</v>
      </c>
      <c r="B75" s="81" t="s">
        <v>333</v>
      </c>
      <c r="C75" s="61">
        <v>0</v>
      </c>
      <c r="D75" s="62" t="s">
        <v>211</v>
      </c>
      <c r="E75" s="62">
        <v>1</v>
      </c>
      <c r="F75" s="63">
        <f>C75*E75</f>
        <v>0</v>
      </c>
    </row>
    <row r="76" spans="1:6" ht="15.95" customHeight="1" x14ac:dyDescent="0.25">
      <c r="A76" s="57" t="s">
        <v>133</v>
      </c>
      <c r="B76" s="66" t="s">
        <v>0</v>
      </c>
      <c r="C76" s="61">
        <v>0</v>
      </c>
      <c r="D76" s="62" t="s">
        <v>212</v>
      </c>
      <c r="E76" s="62">
        <v>500</v>
      </c>
      <c r="F76" s="64">
        <f>IF(CostEstimateTemplate!C1=0,"",$C$76*$E$76)</f>
        <v>0</v>
      </c>
    </row>
    <row r="77" spans="1:6" ht="15.95" customHeight="1" x14ac:dyDescent="0.25">
      <c r="A77" s="57" t="s">
        <v>341</v>
      </c>
      <c r="B77" s="66" t="s">
        <v>207</v>
      </c>
      <c r="C77" s="61">
        <v>0</v>
      </c>
      <c r="D77" s="62" t="s">
        <v>213</v>
      </c>
      <c r="E77" s="62">
        <v>5</v>
      </c>
      <c r="F77" s="63">
        <f>IF(CostEstimateTemplate!C1=0,"",$C$77*$E$77)</f>
        <v>0</v>
      </c>
    </row>
    <row r="78" spans="1:6" ht="15.95" hidden="1" customHeight="1" x14ac:dyDescent="0.25">
      <c r="A78" s="57" t="s">
        <v>134</v>
      </c>
      <c r="B78" s="66" t="s">
        <v>207</v>
      </c>
      <c r="C78" s="61">
        <f>IF(CostEstimateTemplate!C1=0,"",500)</f>
        <v>500</v>
      </c>
      <c r="D78" s="62" t="s">
        <v>213</v>
      </c>
      <c r="E78" s="67">
        <v>5</v>
      </c>
      <c r="F78" s="63">
        <f>IF(CostEstimateTemplate!C1=0,"",$C$78*$E$78)</f>
        <v>2500</v>
      </c>
    </row>
    <row r="79" spans="1:6" ht="15.95" customHeight="1" x14ac:dyDescent="0.25">
      <c r="A79" s="57"/>
      <c r="B79" s="66" t="s">
        <v>208</v>
      </c>
      <c r="C79" s="61"/>
      <c r="D79" s="62"/>
      <c r="E79" s="62"/>
      <c r="F79" s="63">
        <f>SUMIF($A$6:$A$78,"D-*",$F6:$F$78)</f>
        <v>0</v>
      </c>
    </row>
    <row r="80" spans="1:6" ht="15.95" customHeight="1" thickBot="1" x14ac:dyDescent="0.3">
      <c r="A80" s="68"/>
      <c r="B80" s="69" t="s">
        <v>209</v>
      </c>
      <c r="C80" s="70"/>
      <c r="D80" s="71"/>
      <c r="E80" s="71"/>
      <c r="F80" s="72">
        <f>SUMIF($A$6:$A$75,"O-*",$F6:$F$78)</f>
        <v>0</v>
      </c>
    </row>
    <row r="81" spans="1:6" ht="15.95" customHeight="1" thickTop="1" thickBot="1" x14ac:dyDescent="0.3">
      <c r="A81" s="73"/>
      <c r="B81" s="74" t="s">
        <v>210</v>
      </c>
      <c r="C81" s="75"/>
      <c r="D81" s="76"/>
      <c r="E81" s="76"/>
      <c r="F81" s="77">
        <f>SUM($F$6:$F$75)</f>
        <v>0</v>
      </c>
    </row>
    <row r="82" spans="1:6" ht="15.95" customHeight="1" thickTop="1" x14ac:dyDescent="0.25"/>
    <row r="84" spans="1:6" x14ac:dyDescent="0.25">
      <c r="B84" s="59"/>
    </row>
    <row r="85" spans="1:6" ht="13.5" customHeight="1" x14ac:dyDescent="0.25">
      <c r="B85" s="56"/>
    </row>
    <row r="86" spans="1:6" x14ac:dyDescent="0.25">
      <c r="B86" s="56"/>
    </row>
    <row r="87" spans="1:6" x14ac:dyDescent="0.25">
      <c r="B87" s="56"/>
    </row>
    <row r="88" spans="1:6" ht="24.95" customHeight="1" x14ac:dyDescent="0.25">
      <c r="B88" s="56"/>
    </row>
    <row r="89" spans="1:6" x14ac:dyDescent="0.25">
      <c r="B89" s="56"/>
    </row>
    <row r="90" spans="1:6" x14ac:dyDescent="0.25">
      <c r="B90" s="56"/>
    </row>
    <row r="91" spans="1:6" x14ac:dyDescent="0.25">
      <c r="B91" s="56"/>
    </row>
    <row r="92" spans="1:6" x14ac:dyDescent="0.25">
      <c r="B92" s="56"/>
    </row>
    <row r="93" spans="1:6" x14ac:dyDescent="0.25">
      <c r="B93" s="56"/>
    </row>
    <row r="94" spans="1:6" x14ac:dyDescent="0.25">
      <c r="B94" s="56"/>
      <c r="C94" s="60"/>
    </row>
    <row r="95" spans="1:6" x14ac:dyDescent="0.25">
      <c r="B95" s="56"/>
      <c r="C95" s="60"/>
    </row>
    <row r="96" spans="1:6" x14ac:dyDescent="0.25">
      <c r="B96" s="56"/>
      <c r="C96" s="60"/>
    </row>
    <row r="97" spans="2:3" x14ac:dyDescent="0.25">
      <c r="B97" s="56"/>
      <c r="C97" s="60"/>
    </row>
    <row r="98" spans="2:3" x14ac:dyDescent="0.25">
      <c r="B98" s="56"/>
      <c r="C98" s="60"/>
    </row>
    <row r="99" spans="2:3" x14ac:dyDescent="0.25">
      <c r="B99" s="56"/>
      <c r="C99" s="60"/>
    </row>
    <row r="100" spans="2:3" x14ac:dyDescent="0.25">
      <c r="B100" s="56"/>
      <c r="C100" s="60"/>
    </row>
    <row r="101" spans="2:3" x14ac:dyDescent="0.25">
      <c r="B101" s="56"/>
      <c r="C101" s="60"/>
    </row>
    <row r="102" spans="2:3" x14ac:dyDescent="0.25">
      <c r="B102" s="56"/>
      <c r="C102" s="60"/>
    </row>
    <row r="103" spans="2:3" x14ac:dyDescent="0.25">
      <c r="B103" s="56"/>
      <c r="C103" s="60"/>
    </row>
    <row r="104" spans="2:3" x14ac:dyDescent="0.25">
      <c r="B104" s="56"/>
      <c r="C104" s="60"/>
    </row>
    <row r="105" spans="2:3" x14ac:dyDescent="0.25">
      <c r="B105" s="56"/>
      <c r="C105" s="60"/>
    </row>
  </sheetData>
  <phoneticPr fontId="4" type="noConversion"/>
  <pageMargins left="0.7" right="0.7" top="0.75" bottom="0.75" header="0.3" footer="0.3"/>
  <pageSetup scale="57" fitToHeight="0" orientation="landscape" r:id="rId1"/>
  <headerFooter>
    <oddFooter>&amp;C(6/2/2026)_x000D_
Draft-3 - Page &amp;P of &amp;N</oddFooter>
  </headerFooter>
  <rowBreaks count="1" manualBreakCount="1">
    <brk id="4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BC0D1-27FF-4760-8A72-B49D02ABBD4C}">
  <sheetPr codeName="Sheet2"/>
  <dimension ref="A1:AG76"/>
  <sheetViews>
    <sheetView zoomScaleNormal="100" workbookViewId="0">
      <pane xSplit="3" ySplit="4" topLeftCell="Y5" activePane="bottomRight" state="frozenSplit"/>
      <selection pane="topRight" activeCell="D1" sqref="D1"/>
      <selection pane="bottomLeft" activeCell="A5" sqref="A5"/>
      <selection pane="bottomRight" activeCell="AD19" sqref="AD19"/>
    </sheetView>
  </sheetViews>
  <sheetFormatPr defaultColWidth="9.140625" defaultRowHeight="15.75" customHeight="1" x14ac:dyDescent="0.25"/>
  <cols>
    <col min="1" max="1" width="5" style="16" bestFit="1" customWidth="1"/>
    <col min="2" max="2" width="65.7109375" style="17" customWidth="1"/>
    <col min="3" max="3" width="15.7109375" style="18" customWidth="1"/>
    <col min="4" max="4" width="2.5703125" style="16" customWidth="1"/>
    <col min="5" max="5" width="3.85546875" style="16" customWidth="1"/>
    <col min="6" max="6" width="0.5703125" style="16" customWidth="1"/>
    <col min="7" max="7" width="3.7109375" style="16" customWidth="1"/>
    <col min="8" max="8" width="0.7109375" style="16" customWidth="1"/>
    <col min="9" max="9" width="6.28515625" style="16" customWidth="1"/>
    <col min="10" max="10" width="0.7109375" style="16" customWidth="1"/>
    <col min="11" max="17" width="3.28515625" style="16" customWidth="1"/>
    <col min="18" max="20" width="3.28515625" style="19" customWidth="1"/>
    <col min="21" max="21" width="0.5703125" style="19" customWidth="1"/>
    <col min="22" max="25" width="10.7109375" style="19" customWidth="1"/>
    <col min="26" max="26" width="12.28515625" style="19" customWidth="1"/>
    <col min="27" max="27" width="11.7109375" style="19" customWidth="1"/>
    <col min="28" max="30" width="9.140625" style="19"/>
    <col min="31" max="33" width="9.140625" style="19" hidden="1" customWidth="1"/>
    <col min="34" max="16384" width="9.140625" style="19"/>
  </cols>
  <sheetData>
    <row r="1" spans="1:33" x14ac:dyDescent="0.25">
      <c r="B1" s="1" t="s">
        <v>0</v>
      </c>
      <c r="C1" s="2">
        <v>55</v>
      </c>
    </row>
    <row r="2" spans="1:33" x14ac:dyDescent="0.25">
      <c r="B2" s="1" t="s">
        <v>1</v>
      </c>
      <c r="C2" s="3">
        <v>0.15</v>
      </c>
    </row>
    <row r="3" spans="1:33" ht="16.5" thickBot="1" x14ac:dyDescent="0.3">
      <c r="B3" s="1" t="s">
        <v>2</v>
      </c>
      <c r="C3" s="3">
        <v>0.1</v>
      </c>
      <c r="E3" s="4"/>
      <c r="K3" s="88" t="s">
        <v>3</v>
      </c>
      <c r="L3" s="88"/>
      <c r="M3" s="88"/>
      <c r="N3" s="88"/>
      <c r="O3" s="88"/>
      <c r="P3" s="88"/>
      <c r="Q3" s="88"/>
      <c r="R3" s="88"/>
      <c r="S3" s="88"/>
      <c r="T3" s="88"/>
      <c r="V3" s="88" t="s">
        <v>4</v>
      </c>
      <c r="W3" s="88"/>
      <c r="X3" s="88"/>
      <c r="Y3" s="88"/>
      <c r="Z3" s="5"/>
      <c r="AA3" s="5"/>
      <c r="AB3" s="5"/>
      <c r="AC3" s="5"/>
      <c r="AD3" s="5"/>
      <c r="AE3" s="5"/>
    </row>
    <row r="4" spans="1:33" ht="95.25" customHeight="1" thickBot="1" x14ac:dyDescent="0.3">
      <c r="A4" s="6" t="s">
        <v>5</v>
      </c>
      <c r="B4" s="7" t="s">
        <v>6</v>
      </c>
      <c r="C4" s="8" t="s">
        <v>7</v>
      </c>
      <c r="E4" s="9" t="s">
        <v>8</v>
      </c>
      <c r="G4" s="9" t="s">
        <v>9</v>
      </c>
      <c r="H4" s="10"/>
      <c r="I4" s="9" t="s">
        <v>10</v>
      </c>
      <c r="J4" s="10"/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15</v>
      </c>
      <c r="P4" s="10" t="s">
        <v>16</v>
      </c>
      <c r="Q4" s="10" t="s">
        <v>17</v>
      </c>
      <c r="R4" s="10" t="s">
        <v>18</v>
      </c>
      <c r="S4" s="10" t="s">
        <v>19</v>
      </c>
      <c r="T4" s="10" t="s">
        <v>20</v>
      </c>
      <c r="V4" s="11" t="s">
        <v>21</v>
      </c>
      <c r="W4" s="11" t="s">
        <v>22</v>
      </c>
      <c r="X4" s="11" t="s">
        <v>23</v>
      </c>
      <c r="Y4" s="11" t="s">
        <v>24</v>
      </c>
      <c r="Z4" s="12"/>
      <c r="AA4" s="13" t="s">
        <v>25</v>
      </c>
      <c r="AB4" s="13" t="s">
        <v>26</v>
      </c>
      <c r="AE4" s="14" t="s">
        <v>27</v>
      </c>
      <c r="AF4" s="14" t="s">
        <v>28</v>
      </c>
      <c r="AG4" s="14" t="s">
        <v>29</v>
      </c>
    </row>
    <row r="5" spans="1:33" x14ac:dyDescent="0.25">
      <c r="A5" s="16" t="s">
        <v>61</v>
      </c>
      <c r="B5" s="17" t="s">
        <v>135</v>
      </c>
      <c r="C5" s="18">
        <f t="shared" ref="C5:C36" si="0">ROUND(SUM(K5:T5)*$C$1+I5+(SUM(K5:T5)*$C$1+I5)*(E5*($C$2+$C$3)),0)</f>
        <v>0</v>
      </c>
      <c r="E5" s="15"/>
      <c r="F5" s="15"/>
      <c r="G5" s="15">
        <f t="shared" ref="G5:G36" si="1">SUM(K5:T5)</f>
        <v>0</v>
      </c>
      <c r="H5" s="15"/>
      <c r="I5" s="15">
        <f t="shared" ref="I5:I36" si="2">ROUND(SUM(V5:Y5)*(1+$C$2+$C$3),0)</f>
        <v>0</v>
      </c>
      <c r="J5" s="15"/>
      <c r="K5" s="15" t="s">
        <v>215</v>
      </c>
      <c r="L5" s="15" t="s">
        <v>215</v>
      </c>
      <c r="M5" s="15" t="s">
        <v>215</v>
      </c>
      <c r="N5" s="15" t="s">
        <v>215</v>
      </c>
      <c r="O5" s="15" t="s">
        <v>215</v>
      </c>
      <c r="P5" s="15" t="s">
        <v>215</v>
      </c>
      <c r="Q5" s="15" t="s">
        <v>215</v>
      </c>
      <c r="R5" s="53" t="s">
        <v>215</v>
      </c>
      <c r="S5" s="53" t="s">
        <v>215</v>
      </c>
      <c r="T5" s="53" t="s">
        <v>215</v>
      </c>
      <c r="V5" s="53" t="s">
        <v>215</v>
      </c>
      <c r="W5" s="53" t="s">
        <v>215</v>
      </c>
      <c r="X5" s="53" t="s">
        <v>215</v>
      </c>
      <c r="Y5" s="53" t="s">
        <v>215</v>
      </c>
      <c r="AA5" s="13">
        <v>62</v>
      </c>
      <c r="AB5" s="13" t="s">
        <v>30</v>
      </c>
      <c r="AE5" s="19" t="s">
        <v>216</v>
      </c>
      <c r="AF5" s="19" t="s">
        <v>279</v>
      </c>
      <c r="AG5" s="14">
        <v>72</v>
      </c>
    </row>
    <row r="6" spans="1:33" x14ac:dyDescent="0.25">
      <c r="A6" s="16" t="s">
        <v>62</v>
      </c>
      <c r="B6" s="17" t="s">
        <v>136</v>
      </c>
      <c r="C6" s="18">
        <f t="shared" si="0"/>
        <v>0</v>
      </c>
      <c r="E6" s="15"/>
      <c r="F6" s="15"/>
      <c r="G6" s="15">
        <f t="shared" si="1"/>
        <v>0</v>
      </c>
      <c r="H6" s="15"/>
      <c r="I6" s="15">
        <f t="shared" si="2"/>
        <v>0</v>
      </c>
      <c r="J6" s="15"/>
      <c r="K6" s="15" t="s">
        <v>215</v>
      </c>
      <c r="L6" s="15" t="s">
        <v>215</v>
      </c>
      <c r="M6" s="15" t="s">
        <v>215</v>
      </c>
      <c r="N6" s="15" t="s">
        <v>215</v>
      </c>
      <c r="O6" s="15" t="s">
        <v>215</v>
      </c>
      <c r="P6" s="15" t="s">
        <v>215</v>
      </c>
      <c r="Q6" s="15" t="s">
        <v>215</v>
      </c>
      <c r="R6" s="53" t="s">
        <v>215</v>
      </c>
      <c r="S6" s="53" t="s">
        <v>215</v>
      </c>
      <c r="T6" s="53" t="s">
        <v>215</v>
      </c>
      <c r="V6" s="53" t="s">
        <v>215</v>
      </c>
      <c r="W6" s="53" t="s">
        <v>215</v>
      </c>
      <c r="X6" s="53" t="s">
        <v>215</v>
      </c>
      <c r="Y6" s="53" t="s">
        <v>215</v>
      </c>
      <c r="AA6" s="13">
        <v>52</v>
      </c>
      <c r="AB6" s="13" t="s">
        <v>31</v>
      </c>
      <c r="AE6" s="19" t="s">
        <v>217</v>
      </c>
      <c r="AF6" s="19" t="s">
        <v>279</v>
      </c>
      <c r="AG6" s="14">
        <v>31</v>
      </c>
    </row>
    <row r="7" spans="1:33" x14ac:dyDescent="0.25">
      <c r="A7" s="16" t="s">
        <v>63</v>
      </c>
      <c r="B7" s="17" t="s">
        <v>137</v>
      </c>
      <c r="C7" s="18">
        <f t="shared" si="0"/>
        <v>0</v>
      </c>
      <c r="E7" s="15"/>
      <c r="F7" s="15"/>
      <c r="G7" s="15">
        <f t="shared" si="1"/>
        <v>0</v>
      </c>
      <c r="H7" s="15"/>
      <c r="I7" s="15">
        <f t="shared" si="2"/>
        <v>0</v>
      </c>
      <c r="J7" s="15"/>
      <c r="K7" s="15" t="s">
        <v>215</v>
      </c>
      <c r="L7" s="15" t="s">
        <v>215</v>
      </c>
      <c r="M7" s="15" t="s">
        <v>215</v>
      </c>
      <c r="N7" s="15" t="s">
        <v>215</v>
      </c>
      <c r="O7" s="15" t="s">
        <v>215</v>
      </c>
      <c r="P7" s="15" t="s">
        <v>215</v>
      </c>
      <c r="Q7" s="15" t="s">
        <v>215</v>
      </c>
      <c r="R7" s="53" t="s">
        <v>215</v>
      </c>
      <c r="S7" s="53" t="s">
        <v>215</v>
      </c>
      <c r="T7" s="53" t="s">
        <v>215</v>
      </c>
      <c r="V7" s="53" t="s">
        <v>215</v>
      </c>
      <c r="W7" s="53" t="s">
        <v>215</v>
      </c>
      <c r="X7" s="53" t="s">
        <v>215</v>
      </c>
      <c r="Y7" s="53" t="s">
        <v>215</v>
      </c>
      <c r="AA7" s="13">
        <v>56</v>
      </c>
      <c r="AB7" s="13" t="s">
        <v>32</v>
      </c>
      <c r="AE7" s="19" t="s">
        <v>218</v>
      </c>
      <c r="AF7" s="19" t="s">
        <v>279</v>
      </c>
      <c r="AG7" s="14" t="s">
        <v>284</v>
      </c>
    </row>
    <row r="8" spans="1:33" x14ac:dyDescent="0.25">
      <c r="A8" s="16" t="s">
        <v>64</v>
      </c>
      <c r="B8" s="17" t="s">
        <v>138</v>
      </c>
      <c r="C8" s="18">
        <f t="shared" si="0"/>
        <v>0</v>
      </c>
      <c r="E8" s="15"/>
      <c r="F8" s="15"/>
      <c r="G8" s="15">
        <f t="shared" si="1"/>
        <v>0</v>
      </c>
      <c r="H8" s="15"/>
      <c r="I8" s="15">
        <f t="shared" si="2"/>
        <v>0</v>
      </c>
      <c r="J8" s="15"/>
      <c r="K8" s="15" t="s">
        <v>215</v>
      </c>
      <c r="L8" s="15" t="s">
        <v>215</v>
      </c>
      <c r="M8" s="15" t="s">
        <v>215</v>
      </c>
      <c r="N8" s="15" t="s">
        <v>215</v>
      </c>
      <c r="O8" s="15" t="s">
        <v>215</v>
      </c>
      <c r="P8" s="15" t="s">
        <v>215</v>
      </c>
      <c r="Q8" s="15" t="s">
        <v>215</v>
      </c>
      <c r="R8" s="53" t="s">
        <v>215</v>
      </c>
      <c r="S8" s="53" t="s">
        <v>215</v>
      </c>
      <c r="T8" s="53" t="s">
        <v>215</v>
      </c>
      <c r="V8" s="53" t="s">
        <v>215</v>
      </c>
      <c r="W8" s="53" t="s">
        <v>215</v>
      </c>
      <c r="X8" s="53" t="s">
        <v>215</v>
      </c>
      <c r="Y8" s="53" t="s">
        <v>215</v>
      </c>
      <c r="AA8" s="13">
        <v>50</v>
      </c>
      <c r="AB8" s="13" t="s">
        <v>33</v>
      </c>
      <c r="AE8" s="19" t="s">
        <v>219</v>
      </c>
      <c r="AF8" s="19" t="s">
        <v>279</v>
      </c>
      <c r="AG8" s="14" t="s">
        <v>285</v>
      </c>
    </row>
    <row r="9" spans="1:33" x14ac:dyDescent="0.25">
      <c r="A9" s="16" t="s">
        <v>65</v>
      </c>
      <c r="B9" s="17" t="s">
        <v>139</v>
      </c>
      <c r="C9" s="18">
        <f t="shared" si="0"/>
        <v>0</v>
      </c>
      <c r="E9" s="15"/>
      <c r="F9" s="15"/>
      <c r="G9" s="15">
        <f t="shared" si="1"/>
        <v>0</v>
      </c>
      <c r="H9" s="15"/>
      <c r="I9" s="15">
        <f t="shared" si="2"/>
        <v>0</v>
      </c>
      <c r="J9" s="15"/>
      <c r="K9" s="15" t="s">
        <v>215</v>
      </c>
      <c r="L9" s="15" t="s">
        <v>215</v>
      </c>
      <c r="M9" s="15" t="s">
        <v>215</v>
      </c>
      <c r="N9" s="15" t="s">
        <v>215</v>
      </c>
      <c r="O9" s="15" t="s">
        <v>215</v>
      </c>
      <c r="P9" s="15" t="s">
        <v>215</v>
      </c>
      <c r="Q9" s="15" t="s">
        <v>215</v>
      </c>
      <c r="R9" s="53" t="s">
        <v>215</v>
      </c>
      <c r="S9" s="53" t="s">
        <v>215</v>
      </c>
      <c r="T9" s="53" t="s">
        <v>215</v>
      </c>
      <c r="V9" s="53" t="s">
        <v>215</v>
      </c>
      <c r="W9" s="53" t="s">
        <v>215</v>
      </c>
      <c r="X9" s="53" t="s">
        <v>215</v>
      </c>
      <c r="Y9" s="53" t="s">
        <v>215</v>
      </c>
      <c r="AA9" s="13">
        <v>60</v>
      </c>
      <c r="AB9" s="13" t="s">
        <v>34</v>
      </c>
      <c r="AE9" s="19" t="s">
        <v>220</v>
      </c>
      <c r="AF9" s="19" t="s">
        <v>279</v>
      </c>
      <c r="AG9" s="14">
        <v>13</v>
      </c>
    </row>
    <row r="10" spans="1:33" x14ac:dyDescent="0.25">
      <c r="A10" s="16" t="s">
        <v>66</v>
      </c>
      <c r="B10" s="17" t="s">
        <v>140</v>
      </c>
      <c r="C10" s="18">
        <f t="shared" si="0"/>
        <v>0</v>
      </c>
      <c r="E10" s="15"/>
      <c r="F10" s="15"/>
      <c r="G10" s="15">
        <f t="shared" si="1"/>
        <v>0</v>
      </c>
      <c r="H10" s="15"/>
      <c r="I10" s="15">
        <f t="shared" si="2"/>
        <v>0</v>
      </c>
      <c r="J10" s="15"/>
      <c r="K10" s="15" t="s">
        <v>215</v>
      </c>
      <c r="L10" s="15" t="s">
        <v>215</v>
      </c>
      <c r="M10" s="15" t="s">
        <v>215</v>
      </c>
      <c r="N10" s="15" t="s">
        <v>215</v>
      </c>
      <c r="O10" s="15" t="s">
        <v>215</v>
      </c>
      <c r="P10" s="15" t="s">
        <v>215</v>
      </c>
      <c r="Q10" s="15" t="s">
        <v>215</v>
      </c>
      <c r="R10" s="53" t="s">
        <v>215</v>
      </c>
      <c r="S10" s="53" t="s">
        <v>215</v>
      </c>
      <c r="T10" s="53" t="s">
        <v>215</v>
      </c>
      <c r="V10" s="53" t="s">
        <v>215</v>
      </c>
      <c r="W10" s="53" t="s">
        <v>215</v>
      </c>
      <c r="X10" s="53" t="s">
        <v>215</v>
      </c>
      <c r="Y10" s="53" t="s">
        <v>215</v>
      </c>
      <c r="AA10" s="13">
        <v>51</v>
      </c>
      <c r="AB10" s="13" t="s">
        <v>35</v>
      </c>
      <c r="AE10" s="19" t="s">
        <v>221</v>
      </c>
      <c r="AF10" s="19" t="s">
        <v>279</v>
      </c>
      <c r="AG10" s="14" t="s">
        <v>286</v>
      </c>
    </row>
    <row r="11" spans="1:33" x14ac:dyDescent="0.25">
      <c r="A11" s="16" t="s">
        <v>67</v>
      </c>
      <c r="B11" s="17" t="s">
        <v>141</v>
      </c>
      <c r="C11" s="18">
        <f t="shared" si="0"/>
        <v>0</v>
      </c>
      <c r="E11" s="15"/>
      <c r="F11" s="15"/>
      <c r="G11" s="15">
        <f t="shared" si="1"/>
        <v>0</v>
      </c>
      <c r="H11" s="15"/>
      <c r="I11" s="15">
        <f t="shared" si="2"/>
        <v>0</v>
      </c>
      <c r="J11" s="15"/>
      <c r="K11" s="15" t="s">
        <v>215</v>
      </c>
      <c r="L11" s="15" t="s">
        <v>215</v>
      </c>
      <c r="M11" s="15" t="s">
        <v>215</v>
      </c>
      <c r="N11" s="15" t="s">
        <v>215</v>
      </c>
      <c r="O11" s="15" t="s">
        <v>215</v>
      </c>
      <c r="P11" s="15" t="s">
        <v>215</v>
      </c>
      <c r="Q11" s="15" t="s">
        <v>215</v>
      </c>
      <c r="R11" s="53" t="s">
        <v>215</v>
      </c>
      <c r="S11" s="53" t="s">
        <v>215</v>
      </c>
      <c r="T11" s="53" t="s">
        <v>215</v>
      </c>
      <c r="V11" s="53" t="s">
        <v>215</v>
      </c>
      <c r="W11" s="53" t="s">
        <v>215</v>
      </c>
      <c r="X11" s="53" t="s">
        <v>215</v>
      </c>
      <c r="Y11" s="53" t="s">
        <v>215</v>
      </c>
      <c r="AA11" s="13">
        <v>64</v>
      </c>
      <c r="AB11" s="13" t="s">
        <v>36</v>
      </c>
      <c r="AE11" s="19" t="s">
        <v>222</v>
      </c>
      <c r="AF11" s="19" t="s">
        <v>279</v>
      </c>
      <c r="AG11" s="14" t="s">
        <v>287</v>
      </c>
    </row>
    <row r="12" spans="1:33" x14ac:dyDescent="0.25">
      <c r="A12" s="16" t="s">
        <v>68</v>
      </c>
      <c r="B12" s="17" t="s">
        <v>142</v>
      </c>
      <c r="C12" s="18">
        <f t="shared" si="0"/>
        <v>0</v>
      </c>
      <c r="E12" s="15"/>
      <c r="F12" s="15"/>
      <c r="G12" s="15">
        <f t="shared" si="1"/>
        <v>0</v>
      </c>
      <c r="H12" s="15"/>
      <c r="I12" s="15">
        <f t="shared" si="2"/>
        <v>0</v>
      </c>
      <c r="J12" s="15"/>
      <c r="K12" s="15" t="s">
        <v>215</v>
      </c>
      <c r="L12" s="15" t="s">
        <v>215</v>
      </c>
      <c r="M12" s="15" t="s">
        <v>215</v>
      </c>
      <c r="N12" s="15" t="s">
        <v>215</v>
      </c>
      <c r="O12" s="15" t="s">
        <v>215</v>
      </c>
      <c r="P12" s="15" t="s">
        <v>215</v>
      </c>
      <c r="Q12" s="15" t="s">
        <v>215</v>
      </c>
      <c r="R12" s="53" t="s">
        <v>215</v>
      </c>
      <c r="S12" s="53" t="s">
        <v>215</v>
      </c>
      <c r="T12" s="53" t="s">
        <v>215</v>
      </c>
      <c r="V12" s="53" t="s">
        <v>215</v>
      </c>
      <c r="W12" s="53" t="s">
        <v>215</v>
      </c>
      <c r="X12" s="53" t="s">
        <v>215</v>
      </c>
      <c r="Y12" s="53" t="s">
        <v>215</v>
      </c>
      <c r="AA12" s="13">
        <v>55</v>
      </c>
      <c r="AB12" s="13" t="s">
        <v>37</v>
      </c>
      <c r="AE12" s="19" t="s">
        <v>223</v>
      </c>
      <c r="AF12" s="19" t="s">
        <v>279</v>
      </c>
      <c r="AG12" s="14" t="s">
        <v>288</v>
      </c>
    </row>
    <row r="13" spans="1:33" x14ac:dyDescent="0.25">
      <c r="A13" s="16" t="s">
        <v>69</v>
      </c>
      <c r="B13" s="17" t="s">
        <v>143</v>
      </c>
      <c r="C13" s="18">
        <f t="shared" si="0"/>
        <v>0</v>
      </c>
      <c r="E13" s="15"/>
      <c r="F13" s="15"/>
      <c r="G13" s="15">
        <f t="shared" si="1"/>
        <v>0</v>
      </c>
      <c r="H13" s="15"/>
      <c r="I13" s="15">
        <f t="shared" si="2"/>
        <v>0</v>
      </c>
      <c r="J13" s="15"/>
      <c r="K13" s="15" t="s">
        <v>215</v>
      </c>
      <c r="L13" s="15" t="s">
        <v>215</v>
      </c>
      <c r="M13" s="15" t="s">
        <v>215</v>
      </c>
      <c r="N13" s="15" t="s">
        <v>215</v>
      </c>
      <c r="O13" s="15" t="s">
        <v>215</v>
      </c>
      <c r="P13" s="15" t="s">
        <v>215</v>
      </c>
      <c r="Q13" s="15" t="s">
        <v>215</v>
      </c>
      <c r="R13" s="53" t="s">
        <v>215</v>
      </c>
      <c r="S13" s="53" t="s">
        <v>215</v>
      </c>
      <c r="T13" s="53" t="s">
        <v>215</v>
      </c>
      <c r="V13" s="53" t="s">
        <v>215</v>
      </c>
      <c r="W13" s="53" t="s">
        <v>215</v>
      </c>
      <c r="X13" s="53" t="s">
        <v>215</v>
      </c>
      <c r="Y13" s="53" t="s">
        <v>215</v>
      </c>
      <c r="AA13" s="13">
        <v>56</v>
      </c>
      <c r="AB13" s="13" t="s">
        <v>38</v>
      </c>
      <c r="AE13" s="19" t="s">
        <v>224</v>
      </c>
      <c r="AF13" s="19" t="s">
        <v>279</v>
      </c>
      <c r="AG13" s="14" t="s">
        <v>289</v>
      </c>
    </row>
    <row r="14" spans="1:33" x14ac:dyDescent="0.25">
      <c r="A14" s="16" t="s">
        <v>70</v>
      </c>
      <c r="B14" s="17" t="s">
        <v>144</v>
      </c>
      <c r="C14" s="18">
        <f t="shared" si="0"/>
        <v>0</v>
      </c>
      <c r="E14" s="15"/>
      <c r="F14" s="15"/>
      <c r="G14" s="15">
        <f t="shared" si="1"/>
        <v>0</v>
      </c>
      <c r="H14" s="15"/>
      <c r="I14" s="15">
        <f t="shared" si="2"/>
        <v>0</v>
      </c>
      <c r="J14" s="15"/>
      <c r="K14" s="15" t="s">
        <v>215</v>
      </c>
      <c r="L14" s="15" t="s">
        <v>215</v>
      </c>
      <c r="M14" s="15" t="s">
        <v>215</v>
      </c>
      <c r="N14" s="15" t="s">
        <v>215</v>
      </c>
      <c r="O14" s="15" t="s">
        <v>215</v>
      </c>
      <c r="P14" s="15" t="s">
        <v>215</v>
      </c>
      <c r="Q14" s="15" t="s">
        <v>215</v>
      </c>
      <c r="R14" s="53" t="s">
        <v>215</v>
      </c>
      <c r="S14" s="53" t="s">
        <v>215</v>
      </c>
      <c r="T14" s="53" t="s">
        <v>215</v>
      </c>
      <c r="V14" s="53" t="s">
        <v>215</v>
      </c>
      <c r="W14" s="53" t="s">
        <v>215</v>
      </c>
      <c r="X14" s="53" t="s">
        <v>215</v>
      </c>
      <c r="Y14" s="53" t="s">
        <v>215</v>
      </c>
      <c r="AA14" s="13">
        <v>55</v>
      </c>
      <c r="AB14" s="13" t="s">
        <v>39</v>
      </c>
      <c r="AE14" s="19" t="s">
        <v>225</v>
      </c>
      <c r="AF14" s="19" t="s">
        <v>279</v>
      </c>
      <c r="AG14" s="14" t="s">
        <v>290</v>
      </c>
    </row>
    <row r="15" spans="1:33" x14ac:dyDescent="0.25">
      <c r="A15" s="16" t="s">
        <v>71</v>
      </c>
      <c r="B15" s="17" t="s">
        <v>145</v>
      </c>
      <c r="C15" s="18">
        <f t="shared" si="0"/>
        <v>0</v>
      </c>
      <c r="G15" s="16">
        <f t="shared" si="1"/>
        <v>0</v>
      </c>
      <c r="I15" s="16">
        <f t="shared" si="2"/>
        <v>0</v>
      </c>
      <c r="K15" s="16" t="s">
        <v>215</v>
      </c>
      <c r="L15" s="16" t="s">
        <v>215</v>
      </c>
      <c r="M15" s="16" t="s">
        <v>215</v>
      </c>
      <c r="N15" s="16" t="s">
        <v>215</v>
      </c>
      <c r="O15" s="16" t="s">
        <v>215</v>
      </c>
      <c r="P15" s="16" t="s">
        <v>215</v>
      </c>
      <c r="Q15" s="16" t="s">
        <v>215</v>
      </c>
      <c r="R15" s="53" t="s">
        <v>215</v>
      </c>
      <c r="S15" s="53" t="s">
        <v>215</v>
      </c>
      <c r="T15" s="53" t="s">
        <v>215</v>
      </c>
      <c r="V15" s="53" t="s">
        <v>215</v>
      </c>
      <c r="W15" s="53" t="s">
        <v>215</v>
      </c>
      <c r="X15" s="53" t="s">
        <v>215</v>
      </c>
      <c r="Y15" s="53" t="s">
        <v>215</v>
      </c>
      <c r="AA15" s="13">
        <v>49</v>
      </c>
      <c r="AB15" s="13" t="s">
        <v>40</v>
      </c>
      <c r="AE15" s="19" t="s">
        <v>226</v>
      </c>
      <c r="AF15" s="19" t="s">
        <v>279</v>
      </c>
    </row>
    <row r="16" spans="1:33" x14ac:dyDescent="0.25">
      <c r="A16" s="16" t="s">
        <v>72</v>
      </c>
      <c r="B16" s="17" t="s">
        <v>146</v>
      </c>
      <c r="C16" s="18">
        <f t="shared" si="0"/>
        <v>0</v>
      </c>
      <c r="G16" s="16">
        <f t="shared" si="1"/>
        <v>0</v>
      </c>
      <c r="I16" s="16">
        <f t="shared" si="2"/>
        <v>0</v>
      </c>
      <c r="K16" s="16" t="s">
        <v>215</v>
      </c>
      <c r="L16" s="16" t="s">
        <v>215</v>
      </c>
      <c r="M16" s="16" t="s">
        <v>215</v>
      </c>
      <c r="N16" s="16" t="s">
        <v>215</v>
      </c>
      <c r="O16" s="16" t="s">
        <v>215</v>
      </c>
      <c r="P16" s="16" t="s">
        <v>215</v>
      </c>
      <c r="Q16" s="16" t="s">
        <v>215</v>
      </c>
      <c r="R16" s="53" t="s">
        <v>215</v>
      </c>
      <c r="S16" s="53" t="s">
        <v>215</v>
      </c>
      <c r="T16" s="53" t="s">
        <v>215</v>
      </c>
      <c r="V16" s="53" t="s">
        <v>215</v>
      </c>
      <c r="W16" s="53" t="s">
        <v>215</v>
      </c>
      <c r="X16" s="53" t="s">
        <v>215</v>
      </c>
      <c r="Y16" s="53" t="s">
        <v>215</v>
      </c>
      <c r="AA16" s="13">
        <v>50</v>
      </c>
      <c r="AB16" s="13" t="s">
        <v>41</v>
      </c>
      <c r="AE16" s="19" t="s">
        <v>227</v>
      </c>
      <c r="AF16" s="19" t="s">
        <v>279</v>
      </c>
    </row>
    <row r="17" spans="1:32" x14ac:dyDescent="0.25">
      <c r="A17" s="16" t="s">
        <v>73</v>
      </c>
      <c r="B17" s="17" t="s">
        <v>147</v>
      </c>
      <c r="C17" s="18">
        <f t="shared" si="0"/>
        <v>0</v>
      </c>
      <c r="G17" s="16">
        <f t="shared" si="1"/>
        <v>0</v>
      </c>
      <c r="I17" s="16">
        <f t="shared" si="2"/>
        <v>0</v>
      </c>
      <c r="K17" s="16" t="s">
        <v>215</v>
      </c>
      <c r="L17" s="16" t="s">
        <v>215</v>
      </c>
      <c r="M17" s="16" t="s">
        <v>215</v>
      </c>
      <c r="N17" s="16" t="s">
        <v>215</v>
      </c>
      <c r="O17" s="16" t="s">
        <v>215</v>
      </c>
      <c r="P17" s="16" t="s">
        <v>215</v>
      </c>
      <c r="Q17" s="16" t="s">
        <v>215</v>
      </c>
      <c r="R17" s="53" t="s">
        <v>215</v>
      </c>
      <c r="S17" s="53" t="s">
        <v>215</v>
      </c>
      <c r="T17" s="53" t="s">
        <v>215</v>
      </c>
      <c r="V17" s="53" t="s">
        <v>215</v>
      </c>
      <c r="W17" s="53" t="s">
        <v>215</v>
      </c>
      <c r="X17" s="53" t="s">
        <v>215</v>
      </c>
      <c r="Y17" s="53" t="s">
        <v>215</v>
      </c>
      <c r="AA17" s="13">
        <v>55</v>
      </c>
      <c r="AB17" s="13" t="s">
        <v>42</v>
      </c>
      <c r="AE17" s="19" t="s">
        <v>228</v>
      </c>
      <c r="AF17" s="19" t="s">
        <v>279</v>
      </c>
    </row>
    <row r="18" spans="1:32" ht="23.25" x14ac:dyDescent="0.25">
      <c r="A18" s="16" t="s">
        <v>74</v>
      </c>
      <c r="B18" s="17" t="s">
        <v>148</v>
      </c>
      <c r="C18" s="18">
        <f t="shared" si="0"/>
        <v>0</v>
      </c>
      <c r="G18" s="16">
        <f t="shared" si="1"/>
        <v>0</v>
      </c>
      <c r="I18" s="16">
        <f t="shared" si="2"/>
        <v>0</v>
      </c>
      <c r="K18" s="16" t="s">
        <v>215</v>
      </c>
      <c r="L18" s="16" t="s">
        <v>215</v>
      </c>
      <c r="M18" s="16" t="s">
        <v>215</v>
      </c>
      <c r="N18" s="16" t="s">
        <v>215</v>
      </c>
      <c r="O18" s="16" t="s">
        <v>215</v>
      </c>
      <c r="P18" s="16" t="s">
        <v>215</v>
      </c>
      <c r="Q18" s="16" t="s">
        <v>215</v>
      </c>
      <c r="R18" s="53" t="s">
        <v>215</v>
      </c>
      <c r="S18" s="53" t="s">
        <v>215</v>
      </c>
      <c r="T18" s="53" t="s">
        <v>215</v>
      </c>
      <c r="V18" s="53" t="s">
        <v>215</v>
      </c>
      <c r="W18" s="53" t="s">
        <v>215</v>
      </c>
      <c r="X18" s="53" t="s">
        <v>215</v>
      </c>
      <c r="Y18" s="53" t="s">
        <v>215</v>
      </c>
      <c r="AA18" s="13">
        <v>45</v>
      </c>
      <c r="AB18" s="13" t="s">
        <v>43</v>
      </c>
      <c r="AE18" s="19" t="s">
        <v>229</v>
      </c>
      <c r="AF18" s="19" t="s">
        <v>279</v>
      </c>
    </row>
    <row r="19" spans="1:32" x14ac:dyDescent="0.25">
      <c r="A19" s="16" t="s">
        <v>75</v>
      </c>
      <c r="B19" s="17" t="s">
        <v>149</v>
      </c>
      <c r="C19" s="18">
        <f t="shared" si="0"/>
        <v>0</v>
      </c>
      <c r="G19" s="16">
        <f t="shared" si="1"/>
        <v>0</v>
      </c>
      <c r="I19" s="16">
        <f t="shared" si="2"/>
        <v>0</v>
      </c>
      <c r="K19" s="16" t="s">
        <v>215</v>
      </c>
      <c r="L19" s="16" t="s">
        <v>215</v>
      </c>
      <c r="M19" s="16" t="s">
        <v>215</v>
      </c>
      <c r="N19" s="16" t="s">
        <v>215</v>
      </c>
      <c r="O19" s="16" t="s">
        <v>215</v>
      </c>
      <c r="P19" s="16" t="s">
        <v>215</v>
      </c>
      <c r="Q19" s="16" t="s">
        <v>215</v>
      </c>
      <c r="R19" s="53" t="s">
        <v>215</v>
      </c>
      <c r="S19" s="53" t="s">
        <v>215</v>
      </c>
      <c r="T19" s="53" t="s">
        <v>215</v>
      </c>
      <c r="V19" s="53" t="s">
        <v>215</v>
      </c>
      <c r="W19" s="53" t="s">
        <v>215</v>
      </c>
      <c r="X19" s="53" t="s">
        <v>215</v>
      </c>
      <c r="Y19" s="53" t="s">
        <v>215</v>
      </c>
      <c r="AA19" s="13">
        <v>62</v>
      </c>
      <c r="AB19" s="13" t="s">
        <v>44</v>
      </c>
      <c r="AE19" s="19" t="s">
        <v>230</v>
      </c>
      <c r="AF19" s="19" t="s">
        <v>279</v>
      </c>
    </row>
    <row r="20" spans="1:32" x14ac:dyDescent="0.25">
      <c r="A20" s="16" t="s">
        <v>76</v>
      </c>
      <c r="B20" s="17" t="s">
        <v>150</v>
      </c>
      <c r="C20" s="18">
        <f t="shared" si="0"/>
        <v>0</v>
      </c>
      <c r="G20" s="16">
        <f t="shared" si="1"/>
        <v>0</v>
      </c>
      <c r="I20" s="16">
        <f t="shared" si="2"/>
        <v>0</v>
      </c>
      <c r="K20" s="16" t="s">
        <v>215</v>
      </c>
      <c r="L20" s="16" t="s">
        <v>215</v>
      </c>
      <c r="M20" s="16" t="s">
        <v>215</v>
      </c>
      <c r="N20" s="16" t="s">
        <v>215</v>
      </c>
      <c r="O20" s="16" t="s">
        <v>215</v>
      </c>
      <c r="P20" s="16" t="s">
        <v>215</v>
      </c>
      <c r="Q20" s="16" t="s">
        <v>215</v>
      </c>
      <c r="R20" s="53" t="s">
        <v>215</v>
      </c>
      <c r="S20" s="53" t="s">
        <v>215</v>
      </c>
      <c r="T20" s="53" t="s">
        <v>215</v>
      </c>
      <c r="V20" s="53" t="s">
        <v>215</v>
      </c>
      <c r="W20" s="53" t="s">
        <v>215</v>
      </c>
      <c r="X20" s="53" t="s">
        <v>215</v>
      </c>
      <c r="Y20" s="53" t="s">
        <v>215</v>
      </c>
      <c r="AA20" s="13">
        <v>49</v>
      </c>
      <c r="AB20" s="13" t="s">
        <v>45</v>
      </c>
      <c r="AE20" s="19" t="s">
        <v>231</v>
      </c>
      <c r="AF20" s="19" t="s">
        <v>279</v>
      </c>
    </row>
    <row r="21" spans="1:32" x14ac:dyDescent="0.25">
      <c r="A21" s="16" t="s">
        <v>77</v>
      </c>
      <c r="B21" s="17" t="s">
        <v>151</v>
      </c>
      <c r="C21" s="18">
        <f t="shared" si="0"/>
        <v>0</v>
      </c>
      <c r="G21" s="16">
        <f t="shared" si="1"/>
        <v>0</v>
      </c>
      <c r="I21" s="16">
        <f t="shared" si="2"/>
        <v>0</v>
      </c>
      <c r="K21" s="16" t="s">
        <v>215</v>
      </c>
      <c r="L21" s="16" t="s">
        <v>215</v>
      </c>
      <c r="M21" s="16" t="s">
        <v>215</v>
      </c>
      <c r="N21" s="16" t="s">
        <v>215</v>
      </c>
      <c r="O21" s="16" t="s">
        <v>215</v>
      </c>
      <c r="P21" s="16" t="s">
        <v>215</v>
      </c>
      <c r="Q21" s="16" t="s">
        <v>215</v>
      </c>
      <c r="R21" s="53" t="s">
        <v>215</v>
      </c>
      <c r="S21" s="53" t="s">
        <v>215</v>
      </c>
      <c r="T21" s="53" t="s">
        <v>215</v>
      </c>
      <c r="V21" s="53" t="s">
        <v>215</v>
      </c>
      <c r="W21" s="53" t="s">
        <v>215</v>
      </c>
      <c r="X21" s="53" t="s">
        <v>215</v>
      </c>
      <c r="Y21" s="53" t="s">
        <v>215</v>
      </c>
      <c r="AA21" s="13">
        <v>60</v>
      </c>
      <c r="AB21" s="13" t="s">
        <v>46</v>
      </c>
      <c r="AE21" s="19" t="s">
        <v>232</v>
      </c>
      <c r="AF21" s="19" t="s">
        <v>279</v>
      </c>
    </row>
    <row r="22" spans="1:32" x14ac:dyDescent="0.25">
      <c r="A22" s="16" t="s">
        <v>78</v>
      </c>
      <c r="B22" s="17" t="s">
        <v>152</v>
      </c>
      <c r="C22" s="18">
        <f t="shared" si="0"/>
        <v>0</v>
      </c>
      <c r="G22" s="16">
        <f t="shared" si="1"/>
        <v>0</v>
      </c>
      <c r="I22" s="16">
        <f t="shared" si="2"/>
        <v>0</v>
      </c>
      <c r="K22" s="16" t="s">
        <v>215</v>
      </c>
      <c r="L22" s="16" t="s">
        <v>215</v>
      </c>
      <c r="M22" s="16" t="s">
        <v>215</v>
      </c>
      <c r="N22" s="16" t="s">
        <v>215</v>
      </c>
      <c r="O22" s="16" t="s">
        <v>215</v>
      </c>
      <c r="P22" s="16" t="s">
        <v>215</v>
      </c>
      <c r="Q22" s="16" t="s">
        <v>215</v>
      </c>
      <c r="R22" s="53" t="s">
        <v>215</v>
      </c>
      <c r="S22" s="53" t="s">
        <v>215</v>
      </c>
      <c r="T22" s="53" t="s">
        <v>215</v>
      </c>
      <c r="V22" s="53" t="s">
        <v>215</v>
      </c>
      <c r="W22" s="53" t="s">
        <v>215</v>
      </c>
      <c r="X22" s="53" t="s">
        <v>215</v>
      </c>
      <c r="Y22" s="53" t="s">
        <v>215</v>
      </c>
      <c r="AA22" s="13">
        <v>51</v>
      </c>
      <c r="AB22" s="13" t="s">
        <v>47</v>
      </c>
      <c r="AE22" s="19" t="s">
        <v>233</v>
      </c>
      <c r="AF22" s="19" t="s">
        <v>279</v>
      </c>
    </row>
    <row r="23" spans="1:32" x14ac:dyDescent="0.25">
      <c r="A23" s="16" t="s">
        <v>79</v>
      </c>
      <c r="B23" s="17" t="s">
        <v>153</v>
      </c>
      <c r="C23" s="18">
        <f t="shared" si="0"/>
        <v>0</v>
      </c>
      <c r="G23" s="16">
        <f t="shared" si="1"/>
        <v>0</v>
      </c>
      <c r="I23" s="16">
        <f t="shared" si="2"/>
        <v>0</v>
      </c>
      <c r="K23" s="16" t="s">
        <v>215</v>
      </c>
      <c r="L23" s="16" t="s">
        <v>215</v>
      </c>
      <c r="M23" s="16" t="s">
        <v>215</v>
      </c>
      <c r="N23" s="16" t="s">
        <v>215</v>
      </c>
      <c r="O23" s="16" t="s">
        <v>215</v>
      </c>
      <c r="P23" s="16" t="s">
        <v>215</v>
      </c>
      <c r="Q23" s="16" t="s">
        <v>215</v>
      </c>
      <c r="R23" s="53" t="s">
        <v>215</v>
      </c>
      <c r="S23" s="53" t="s">
        <v>215</v>
      </c>
      <c r="T23" s="53" t="s">
        <v>215</v>
      </c>
      <c r="V23" s="53" t="s">
        <v>215</v>
      </c>
      <c r="W23" s="53" t="s">
        <v>215</v>
      </c>
      <c r="X23" s="53" t="s">
        <v>215</v>
      </c>
      <c r="Y23" s="53" t="s">
        <v>215</v>
      </c>
      <c r="AA23" s="13">
        <v>57</v>
      </c>
      <c r="AB23" s="13" t="s">
        <v>48</v>
      </c>
      <c r="AE23" s="19" t="s">
        <v>234</v>
      </c>
      <c r="AF23" s="19" t="s">
        <v>279</v>
      </c>
    </row>
    <row r="24" spans="1:32" x14ac:dyDescent="0.25">
      <c r="A24" s="16" t="s">
        <v>80</v>
      </c>
      <c r="B24" s="17" t="s">
        <v>154</v>
      </c>
      <c r="C24" s="18">
        <f t="shared" si="0"/>
        <v>0</v>
      </c>
      <c r="G24" s="16">
        <f t="shared" si="1"/>
        <v>0</v>
      </c>
      <c r="I24" s="16">
        <f t="shared" si="2"/>
        <v>0</v>
      </c>
      <c r="K24" s="16" t="s">
        <v>215</v>
      </c>
      <c r="L24" s="16" t="s">
        <v>215</v>
      </c>
      <c r="M24" s="16" t="s">
        <v>215</v>
      </c>
      <c r="N24" s="16" t="s">
        <v>215</v>
      </c>
      <c r="O24" s="16" t="s">
        <v>215</v>
      </c>
      <c r="P24" s="16" t="s">
        <v>215</v>
      </c>
      <c r="Q24" s="16" t="s">
        <v>215</v>
      </c>
      <c r="R24" s="53" t="s">
        <v>215</v>
      </c>
      <c r="S24" s="53" t="s">
        <v>215</v>
      </c>
      <c r="T24" s="53" t="s">
        <v>215</v>
      </c>
      <c r="V24" s="53" t="s">
        <v>215</v>
      </c>
      <c r="W24" s="53" t="s">
        <v>215</v>
      </c>
      <c r="X24" s="53" t="s">
        <v>215</v>
      </c>
      <c r="Y24" s="53" t="s">
        <v>215</v>
      </c>
      <c r="AA24" s="13">
        <v>55</v>
      </c>
      <c r="AB24" s="13" t="s">
        <v>49</v>
      </c>
      <c r="AE24" s="19" t="s">
        <v>235</v>
      </c>
      <c r="AF24" s="19" t="s">
        <v>279</v>
      </c>
    </row>
    <row r="25" spans="1:32" x14ac:dyDescent="0.25">
      <c r="A25" s="16" t="s">
        <v>81</v>
      </c>
      <c r="B25" s="17" t="s">
        <v>155</v>
      </c>
      <c r="C25" s="18">
        <f t="shared" si="0"/>
        <v>0</v>
      </c>
      <c r="G25" s="16">
        <f t="shared" si="1"/>
        <v>0</v>
      </c>
      <c r="I25" s="16">
        <f t="shared" si="2"/>
        <v>0</v>
      </c>
      <c r="K25" s="16" t="s">
        <v>215</v>
      </c>
      <c r="L25" s="16" t="s">
        <v>215</v>
      </c>
      <c r="M25" s="16" t="s">
        <v>215</v>
      </c>
      <c r="N25" s="16" t="s">
        <v>215</v>
      </c>
      <c r="O25" s="16" t="s">
        <v>215</v>
      </c>
      <c r="P25" s="16" t="s">
        <v>215</v>
      </c>
      <c r="Q25" s="16" t="s">
        <v>215</v>
      </c>
      <c r="R25" s="53" t="s">
        <v>215</v>
      </c>
      <c r="S25" s="53" t="s">
        <v>215</v>
      </c>
      <c r="T25" s="53" t="s">
        <v>215</v>
      </c>
      <c r="V25" s="53" t="s">
        <v>215</v>
      </c>
      <c r="W25" s="53" t="s">
        <v>215</v>
      </c>
      <c r="X25" s="53" t="s">
        <v>215</v>
      </c>
      <c r="Y25" s="53" t="s">
        <v>215</v>
      </c>
      <c r="AA25" s="13">
        <v>67</v>
      </c>
      <c r="AB25" s="13" t="s">
        <v>50</v>
      </c>
      <c r="AE25" s="19" t="s">
        <v>236</v>
      </c>
      <c r="AF25" s="19" t="s">
        <v>279</v>
      </c>
    </row>
    <row r="26" spans="1:32" x14ac:dyDescent="0.25">
      <c r="A26" s="16" t="s">
        <v>82</v>
      </c>
      <c r="B26" s="17" t="s">
        <v>156</v>
      </c>
      <c r="C26" s="18">
        <f t="shared" si="0"/>
        <v>0</v>
      </c>
      <c r="G26" s="16">
        <f t="shared" si="1"/>
        <v>0</v>
      </c>
      <c r="I26" s="16">
        <f t="shared" si="2"/>
        <v>0</v>
      </c>
      <c r="K26" s="16" t="s">
        <v>215</v>
      </c>
      <c r="L26" s="16" t="s">
        <v>215</v>
      </c>
      <c r="M26" s="16" t="s">
        <v>215</v>
      </c>
      <c r="N26" s="16" t="s">
        <v>215</v>
      </c>
      <c r="O26" s="16" t="s">
        <v>215</v>
      </c>
      <c r="P26" s="16" t="s">
        <v>215</v>
      </c>
      <c r="Q26" s="16" t="s">
        <v>215</v>
      </c>
      <c r="R26" s="53" t="s">
        <v>215</v>
      </c>
      <c r="S26" s="53" t="s">
        <v>215</v>
      </c>
      <c r="T26" s="53" t="s">
        <v>215</v>
      </c>
      <c r="V26" s="53" t="s">
        <v>215</v>
      </c>
      <c r="W26" s="53" t="s">
        <v>215</v>
      </c>
      <c r="X26" s="53" t="s">
        <v>215</v>
      </c>
      <c r="Y26" s="53" t="s">
        <v>215</v>
      </c>
      <c r="AA26" s="13">
        <v>55</v>
      </c>
      <c r="AB26" s="13" t="s">
        <v>51</v>
      </c>
      <c r="AE26" s="19" t="s">
        <v>237</v>
      </c>
      <c r="AF26" s="19" t="s">
        <v>279</v>
      </c>
    </row>
    <row r="27" spans="1:32" x14ac:dyDescent="0.25">
      <c r="A27" s="16" t="s">
        <v>83</v>
      </c>
      <c r="B27" s="17" t="s">
        <v>157</v>
      </c>
      <c r="C27" s="18">
        <f t="shared" si="0"/>
        <v>0</v>
      </c>
      <c r="G27" s="16">
        <f t="shared" si="1"/>
        <v>0</v>
      </c>
      <c r="I27" s="16">
        <f t="shared" si="2"/>
        <v>0</v>
      </c>
      <c r="K27" s="16" t="s">
        <v>215</v>
      </c>
      <c r="L27" s="16" t="s">
        <v>215</v>
      </c>
      <c r="M27" s="16" t="s">
        <v>215</v>
      </c>
      <c r="N27" s="16" t="s">
        <v>215</v>
      </c>
      <c r="O27" s="16" t="s">
        <v>215</v>
      </c>
      <c r="P27" s="16" t="s">
        <v>215</v>
      </c>
      <c r="Q27" s="16" t="s">
        <v>215</v>
      </c>
      <c r="R27" s="53" t="s">
        <v>215</v>
      </c>
      <c r="S27" s="53" t="s">
        <v>215</v>
      </c>
      <c r="T27" s="53" t="s">
        <v>215</v>
      </c>
      <c r="V27" s="53" t="s">
        <v>215</v>
      </c>
      <c r="W27" s="53" t="s">
        <v>215</v>
      </c>
      <c r="X27" s="53" t="s">
        <v>215</v>
      </c>
      <c r="Y27" s="53" t="s">
        <v>215</v>
      </c>
      <c r="AA27" s="13">
        <v>55</v>
      </c>
      <c r="AB27" s="13" t="s">
        <v>52</v>
      </c>
      <c r="AE27" s="19" t="s">
        <v>238</v>
      </c>
      <c r="AF27" s="19" t="s">
        <v>279</v>
      </c>
    </row>
    <row r="28" spans="1:32" x14ac:dyDescent="0.25">
      <c r="A28" s="16" t="s">
        <v>84</v>
      </c>
      <c r="B28" s="17" t="s">
        <v>158</v>
      </c>
      <c r="C28" s="18">
        <f t="shared" si="0"/>
        <v>0</v>
      </c>
      <c r="G28" s="16">
        <f t="shared" si="1"/>
        <v>0</v>
      </c>
      <c r="I28" s="16">
        <f t="shared" si="2"/>
        <v>0</v>
      </c>
      <c r="K28" s="16" t="s">
        <v>215</v>
      </c>
      <c r="L28" s="16" t="s">
        <v>215</v>
      </c>
      <c r="M28" s="16" t="s">
        <v>215</v>
      </c>
      <c r="N28" s="16" t="s">
        <v>215</v>
      </c>
      <c r="O28" s="16" t="s">
        <v>215</v>
      </c>
      <c r="P28" s="16" t="s">
        <v>215</v>
      </c>
      <c r="Q28" s="16" t="s">
        <v>215</v>
      </c>
      <c r="R28" s="53" t="s">
        <v>215</v>
      </c>
      <c r="S28" s="53" t="s">
        <v>215</v>
      </c>
      <c r="T28" s="53" t="s">
        <v>215</v>
      </c>
      <c r="V28" s="53" t="s">
        <v>215</v>
      </c>
      <c r="W28" s="53" t="s">
        <v>215</v>
      </c>
      <c r="X28" s="53" t="s">
        <v>215</v>
      </c>
      <c r="Y28" s="53" t="s">
        <v>215</v>
      </c>
      <c r="AA28" s="13">
        <v>65</v>
      </c>
      <c r="AB28" s="13" t="s">
        <v>53</v>
      </c>
      <c r="AE28" s="19" t="s">
        <v>239</v>
      </c>
      <c r="AF28" s="19" t="s">
        <v>279</v>
      </c>
    </row>
    <row r="29" spans="1:32" x14ac:dyDescent="0.25">
      <c r="A29" s="16" t="s">
        <v>85</v>
      </c>
      <c r="B29" s="17" t="s">
        <v>159</v>
      </c>
      <c r="C29" s="18">
        <f t="shared" si="0"/>
        <v>0</v>
      </c>
      <c r="G29" s="16">
        <f t="shared" si="1"/>
        <v>0</v>
      </c>
      <c r="I29" s="16">
        <f t="shared" si="2"/>
        <v>0</v>
      </c>
      <c r="K29" s="16" t="s">
        <v>215</v>
      </c>
      <c r="L29" s="16" t="s">
        <v>215</v>
      </c>
      <c r="M29" s="16" t="s">
        <v>215</v>
      </c>
      <c r="N29" s="16" t="s">
        <v>215</v>
      </c>
      <c r="O29" s="16" t="s">
        <v>215</v>
      </c>
      <c r="P29" s="16" t="s">
        <v>215</v>
      </c>
      <c r="Q29" s="16" t="s">
        <v>215</v>
      </c>
      <c r="R29" s="53" t="s">
        <v>215</v>
      </c>
      <c r="S29" s="53" t="s">
        <v>215</v>
      </c>
      <c r="T29" s="53" t="s">
        <v>215</v>
      </c>
      <c r="V29" s="53" t="s">
        <v>215</v>
      </c>
      <c r="W29" s="53" t="s">
        <v>215</v>
      </c>
      <c r="X29" s="53" t="s">
        <v>215</v>
      </c>
      <c r="Y29" s="53" t="s">
        <v>215</v>
      </c>
      <c r="AA29" s="13">
        <v>48</v>
      </c>
      <c r="AB29" s="13" t="s">
        <v>54</v>
      </c>
      <c r="AE29" s="19" t="s">
        <v>240</v>
      </c>
      <c r="AF29" s="19" t="s">
        <v>279</v>
      </c>
    </row>
    <row r="30" spans="1:32" x14ac:dyDescent="0.25">
      <c r="A30" s="16" t="s">
        <v>86</v>
      </c>
      <c r="B30" s="17" t="s">
        <v>160</v>
      </c>
      <c r="C30" s="18">
        <f t="shared" si="0"/>
        <v>13075</v>
      </c>
      <c r="G30" s="16">
        <f t="shared" si="1"/>
        <v>140</v>
      </c>
      <c r="I30" s="16">
        <f t="shared" si="2"/>
        <v>5375</v>
      </c>
      <c r="K30" s="16" t="s">
        <v>215</v>
      </c>
      <c r="L30" s="16" t="s">
        <v>215</v>
      </c>
      <c r="M30" s="16" t="s">
        <v>215</v>
      </c>
      <c r="N30" s="16" t="s">
        <v>215</v>
      </c>
      <c r="O30" s="16" t="s">
        <v>215</v>
      </c>
      <c r="P30" s="16" t="s">
        <v>215</v>
      </c>
      <c r="Q30" s="16" t="s">
        <v>215</v>
      </c>
      <c r="R30" s="53" t="s">
        <v>215</v>
      </c>
      <c r="S30" s="53">
        <v>140</v>
      </c>
      <c r="T30" s="53" t="s">
        <v>215</v>
      </c>
      <c r="V30" s="53">
        <v>4300</v>
      </c>
      <c r="W30" s="53" t="s">
        <v>215</v>
      </c>
      <c r="X30" s="53" t="s">
        <v>215</v>
      </c>
      <c r="Y30" s="53" t="s">
        <v>215</v>
      </c>
      <c r="AA30" s="13">
        <v>60</v>
      </c>
      <c r="AB30" s="13" t="s">
        <v>55</v>
      </c>
      <c r="AE30" s="19" t="s">
        <v>241</v>
      </c>
      <c r="AF30" s="19" t="s">
        <v>279</v>
      </c>
    </row>
    <row r="31" spans="1:32" ht="15.75" customHeight="1" x14ac:dyDescent="0.25">
      <c r="A31" s="16" t="s">
        <v>87</v>
      </c>
      <c r="B31" s="17" t="s">
        <v>161</v>
      </c>
      <c r="C31" s="18">
        <f t="shared" si="0"/>
        <v>0</v>
      </c>
      <c r="G31" s="16">
        <f t="shared" si="1"/>
        <v>0</v>
      </c>
      <c r="I31" s="16">
        <f t="shared" si="2"/>
        <v>0</v>
      </c>
      <c r="K31" s="16" t="s">
        <v>215</v>
      </c>
      <c r="L31" s="16" t="s">
        <v>215</v>
      </c>
      <c r="M31" s="16" t="s">
        <v>215</v>
      </c>
      <c r="N31" s="16" t="s">
        <v>215</v>
      </c>
      <c r="O31" s="16" t="s">
        <v>215</v>
      </c>
      <c r="P31" s="16" t="s">
        <v>215</v>
      </c>
      <c r="Q31" s="16" t="s">
        <v>215</v>
      </c>
      <c r="R31" s="53" t="s">
        <v>215</v>
      </c>
      <c r="S31" s="53" t="s">
        <v>215</v>
      </c>
      <c r="T31" s="53" t="s">
        <v>215</v>
      </c>
      <c r="V31" s="53" t="s">
        <v>215</v>
      </c>
      <c r="W31" s="53" t="s">
        <v>215</v>
      </c>
      <c r="X31" s="53" t="s">
        <v>215</v>
      </c>
      <c r="Y31" s="53" t="s">
        <v>215</v>
      </c>
      <c r="AE31" s="19" t="s">
        <v>242</v>
      </c>
      <c r="AF31" s="19" t="s">
        <v>279</v>
      </c>
    </row>
    <row r="32" spans="1:32" ht="15.75" customHeight="1" x14ac:dyDescent="0.25">
      <c r="A32" s="16" t="s">
        <v>88</v>
      </c>
      <c r="B32" s="17" t="s">
        <v>162</v>
      </c>
      <c r="C32" s="18">
        <f t="shared" si="0"/>
        <v>0</v>
      </c>
      <c r="G32" s="16">
        <f t="shared" si="1"/>
        <v>0</v>
      </c>
      <c r="I32" s="16">
        <f t="shared" si="2"/>
        <v>0</v>
      </c>
      <c r="K32" s="16" t="s">
        <v>215</v>
      </c>
      <c r="L32" s="16" t="s">
        <v>215</v>
      </c>
      <c r="M32" s="16" t="s">
        <v>215</v>
      </c>
      <c r="N32" s="16" t="s">
        <v>215</v>
      </c>
      <c r="O32" s="16" t="s">
        <v>215</v>
      </c>
      <c r="P32" s="16" t="s">
        <v>215</v>
      </c>
      <c r="Q32" s="16" t="s">
        <v>215</v>
      </c>
      <c r="R32" s="53" t="s">
        <v>215</v>
      </c>
      <c r="S32" s="53" t="s">
        <v>215</v>
      </c>
      <c r="T32" s="53" t="s">
        <v>215</v>
      </c>
      <c r="V32" s="53" t="s">
        <v>215</v>
      </c>
      <c r="W32" s="53" t="s">
        <v>215</v>
      </c>
      <c r="X32" s="53" t="s">
        <v>215</v>
      </c>
      <c r="Y32" s="53" t="s">
        <v>215</v>
      </c>
      <c r="AE32" s="19" t="s">
        <v>243</v>
      </c>
      <c r="AF32" s="19" t="s">
        <v>279</v>
      </c>
    </row>
    <row r="33" spans="1:32" ht="15.75" customHeight="1" x14ac:dyDescent="0.25">
      <c r="A33" s="16" t="s">
        <v>89</v>
      </c>
      <c r="B33" s="17" t="s">
        <v>163</v>
      </c>
      <c r="C33" s="18">
        <f t="shared" si="0"/>
        <v>0</v>
      </c>
      <c r="G33" s="16">
        <f t="shared" si="1"/>
        <v>0</v>
      </c>
      <c r="I33" s="16">
        <f t="shared" si="2"/>
        <v>0</v>
      </c>
      <c r="K33" s="16" t="s">
        <v>215</v>
      </c>
      <c r="L33" s="16" t="s">
        <v>215</v>
      </c>
      <c r="M33" s="16" t="s">
        <v>215</v>
      </c>
      <c r="N33" s="16" t="s">
        <v>215</v>
      </c>
      <c r="O33" s="16" t="s">
        <v>215</v>
      </c>
      <c r="P33" s="16" t="s">
        <v>215</v>
      </c>
      <c r="Q33" s="16" t="s">
        <v>215</v>
      </c>
      <c r="R33" s="53" t="s">
        <v>215</v>
      </c>
      <c r="S33" s="53" t="s">
        <v>215</v>
      </c>
      <c r="T33" s="53" t="s">
        <v>215</v>
      </c>
      <c r="V33" s="53" t="s">
        <v>215</v>
      </c>
      <c r="W33" s="53" t="s">
        <v>215</v>
      </c>
      <c r="X33" s="53" t="s">
        <v>215</v>
      </c>
      <c r="Y33" s="53" t="s">
        <v>215</v>
      </c>
      <c r="AE33" s="19" t="s">
        <v>244</v>
      </c>
      <c r="AF33" s="19" t="s">
        <v>280</v>
      </c>
    </row>
    <row r="34" spans="1:32" ht="15.75" customHeight="1" x14ac:dyDescent="0.25">
      <c r="A34" s="16" t="s">
        <v>90</v>
      </c>
      <c r="B34" s="17" t="s">
        <v>164</v>
      </c>
      <c r="C34" s="18">
        <f t="shared" si="0"/>
        <v>0</v>
      </c>
      <c r="G34" s="16">
        <f t="shared" si="1"/>
        <v>0</v>
      </c>
      <c r="I34" s="16">
        <f t="shared" si="2"/>
        <v>0</v>
      </c>
      <c r="K34" s="16" t="s">
        <v>215</v>
      </c>
      <c r="L34" s="16" t="s">
        <v>215</v>
      </c>
      <c r="M34" s="16" t="s">
        <v>215</v>
      </c>
      <c r="N34" s="16" t="s">
        <v>215</v>
      </c>
      <c r="O34" s="16" t="s">
        <v>215</v>
      </c>
      <c r="P34" s="16" t="s">
        <v>215</v>
      </c>
      <c r="Q34" s="16" t="s">
        <v>215</v>
      </c>
      <c r="R34" s="53" t="s">
        <v>215</v>
      </c>
      <c r="S34" s="53" t="s">
        <v>215</v>
      </c>
      <c r="T34" s="53" t="s">
        <v>215</v>
      </c>
      <c r="V34" s="53" t="s">
        <v>215</v>
      </c>
      <c r="W34" s="53" t="s">
        <v>215</v>
      </c>
      <c r="X34" s="53" t="s">
        <v>215</v>
      </c>
      <c r="Y34" s="53" t="s">
        <v>215</v>
      </c>
      <c r="AE34" s="19" t="s">
        <v>245</v>
      </c>
      <c r="AF34" s="19" t="s">
        <v>280</v>
      </c>
    </row>
    <row r="35" spans="1:32" ht="15.75" customHeight="1" x14ac:dyDescent="0.25">
      <c r="A35" s="16" t="s">
        <v>91</v>
      </c>
      <c r="B35" s="17" t="s">
        <v>165</v>
      </c>
      <c r="C35" s="18">
        <f t="shared" si="0"/>
        <v>0</v>
      </c>
      <c r="G35" s="16">
        <f t="shared" si="1"/>
        <v>0</v>
      </c>
      <c r="I35" s="16">
        <f t="shared" si="2"/>
        <v>0</v>
      </c>
      <c r="K35" s="16" t="s">
        <v>215</v>
      </c>
      <c r="L35" s="16" t="s">
        <v>215</v>
      </c>
      <c r="M35" s="16" t="s">
        <v>215</v>
      </c>
      <c r="N35" s="16" t="s">
        <v>215</v>
      </c>
      <c r="O35" s="16" t="s">
        <v>215</v>
      </c>
      <c r="P35" s="16" t="s">
        <v>215</v>
      </c>
      <c r="Q35" s="16" t="s">
        <v>215</v>
      </c>
      <c r="R35" s="53" t="s">
        <v>215</v>
      </c>
      <c r="S35" s="53" t="s">
        <v>215</v>
      </c>
      <c r="T35" s="53" t="s">
        <v>215</v>
      </c>
      <c r="V35" s="53" t="s">
        <v>215</v>
      </c>
      <c r="W35" s="53" t="s">
        <v>215</v>
      </c>
      <c r="X35" s="53" t="s">
        <v>215</v>
      </c>
      <c r="Y35" s="53" t="s">
        <v>215</v>
      </c>
      <c r="AE35" s="19" t="s">
        <v>246</v>
      </c>
      <c r="AF35" s="19" t="s">
        <v>280</v>
      </c>
    </row>
    <row r="36" spans="1:32" ht="15.75" customHeight="1" x14ac:dyDescent="0.25">
      <c r="A36" s="16" t="s">
        <v>92</v>
      </c>
      <c r="B36" s="17" t="s">
        <v>166</v>
      </c>
      <c r="C36" s="18">
        <f t="shared" si="0"/>
        <v>0</v>
      </c>
      <c r="G36" s="16">
        <f t="shared" si="1"/>
        <v>0</v>
      </c>
      <c r="I36" s="16">
        <f t="shared" si="2"/>
        <v>0</v>
      </c>
      <c r="K36" s="16" t="s">
        <v>215</v>
      </c>
      <c r="L36" s="16" t="s">
        <v>215</v>
      </c>
      <c r="M36" s="16" t="s">
        <v>215</v>
      </c>
      <c r="N36" s="16" t="s">
        <v>215</v>
      </c>
      <c r="O36" s="16" t="s">
        <v>215</v>
      </c>
      <c r="P36" s="16" t="s">
        <v>215</v>
      </c>
      <c r="Q36" s="16" t="s">
        <v>215</v>
      </c>
      <c r="R36" s="53" t="s">
        <v>215</v>
      </c>
      <c r="S36" s="53" t="s">
        <v>215</v>
      </c>
      <c r="T36" s="53" t="s">
        <v>215</v>
      </c>
      <c r="V36" s="53" t="s">
        <v>215</v>
      </c>
      <c r="W36" s="53" t="s">
        <v>215</v>
      </c>
      <c r="X36" s="53" t="s">
        <v>215</v>
      </c>
      <c r="Y36" s="53" t="s">
        <v>215</v>
      </c>
      <c r="AE36" s="19" t="s">
        <v>247</v>
      </c>
      <c r="AF36" s="19" t="s">
        <v>280</v>
      </c>
    </row>
    <row r="37" spans="1:32" ht="15.75" customHeight="1" x14ac:dyDescent="0.25">
      <c r="A37" s="16" t="s">
        <v>93</v>
      </c>
      <c r="B37" s="17" t="s">
        <v>167</v>
      </c>
      <c r="C37" s="18">
        <f t="shared" ref="C37:C68" si="3">ROUND(SUM(K37:T37)*$C$1+I37+(SUM(K37:T37)*$C$1+I37)*(E37*($C$2+$C$3)),0)</f>
        <v>0</v>
      </c>
      <c r="G37" s="16">
        <f t="shared" ref="G37:G68" si="4">SUM(K37:T37)</f>
        <v>0</v>
      </c>
      <c r="I37" s="16">
        <f t="shared" ref="I37:I68" si="5">ROUND(SUM(V37:Y37)*(1+$C$2+$C$3),0)</f>
        <v>0</v>
      </c>
      <c r="K37" s="16" t="s">
        <v>215</v>
      </c>
      <c r="L37" s="16" t="s">
        <v>215</v>
      </c>
      <c r="M37" s="16" t="s">
        <v>215</v>
      </c>
      <c r="N37" s="16" t="s">
        <v>215</v>
      </c>
      <c r="O37" s="16" t="s">
        <v>215</v>
      </c>
      <c r="P37" s="16" t="s">
        <v>215</v>
      </c>
      <c r="Q37" s="16" t="s">
        <v>215</v>
      </c>
      <c r="R37" s="53" t="s">
        <v>215</v>
      </c>
      <c r="S37" s="53" t="s">
        <v>215</v>
      </c>
      <c r="T37" s="53" t="s">
        <v>215</v>
      </c>
      <c r="V37" s="53" t="s">
        <v>215</v>
      </c>
      <c r="W37" s="53" t="s">
        <v>215</v>
      </c>
      <c r="X37" s="53" t="s">
        <v>215</v>
      </c>
      <c r="Y37" s="53" t="s">
        <v>215</v>
      </c>
      <c r="AE37" s="19" t="s">
        <v>248</v>
      </c>
      <c r="AF37" s="19" t="s">
        <v>280</v>
      </c>
    </row>
    <row r="38" spans="1:32" ht="15.75" customHeight="1" x14ac:dyDescent="0.25">
      <c r="A38" s="16" t="s">
        <v>94</v>
      </c>
      <c r="B38" s="17" t="s">
        <v>168</v>
      </c>
      <c r="C38" s="18">
        <f t="shared" si="3"/>
        <v>0</v>
      </c>
      <c r="G38" s="16">
        <f t="shared" si="4"/>
        <v>0</v>
      </c>
      <c r="I38" s="16">
        <f t="shared" si="5"/>
        <v>0</v>
      </c>
      <c r="K38" s="16" t="s">
        <v>215</v>
      </c>
      <c r="L38" s="16" t="s">
        <v>215</v>
      </c>
      <c r="M38" s="16" t="s">
        <v>215</v>
      </c>
      <c r="N38" s="16" t="s">
        <v>215</v>
      </c>
      <c r="O38" s="16" t="s">
        <v>215</v>
      </c>
      <c r="P38" s="16" t="s">
        <v>215</v>
      </c>
      <c r="Q38" s="16" t="s">
        <v>215</v>
      </c>
      <c r="R38" s="53" t="s">
        <v>215</v>
      </c>
      <c r="S38" s="53" t="s">
        <v>215</v>
      </c>
      <c r="T38" s="53" t="s">
        <v>215</v>
      </c>
      <c r="V38" s="53" t="s">
        <v>215</v>
      </c>
      <c r="W38" s="53" t="s">
        <v>215</v>
      </c>
      <c r="X38" s="53" t="s">
        <v>215</v>
      </c>
      <c r="Y38" s="53" t="s">
        <v>215</v>
      </c>
      <c r="AE38" s="19" t="s">
        <v>249</v>
      </c>
      <c r="AF38" s="19" t="s">
        <v>280</v>
      </c>
    </row>
    <row r="39" spans="1:32" ht="15.75" customHeight="1" x14ac:dyDescent="0.25">
      <c r="A39" s="16" t="s">
        <v>95</v>
      </c>
      <c r="B39" s="17" t="s">
        <v>169</v>
      </c>
      <c r="C39" s="18">
        <f t="shared" si="3"/>
        <v>0</v>
      </c>
      <c r="G39" s="16">
        <f t="shared" si="4"/>
        <v>0</v>
      </c>
      <c r="I39" s="16">
        <f t="shared" si="5"/>
        <v>0</v>
      </c>
      <c r="K39" s="16" t="s">
        <v>215</v>
      </c>
      <c r="L39" s="16" t="s">
        <v>215</v>
      </c>
      <c r="M39" s="16" t="s">
        <v>215</v>
      </c>
      <c r="N39" s="16" t="s">
        <v>215</v>
      </c>
      <c r="O39" s="16" t="s">
        <v>215</v>
      </c>
      <c r="P39" s="16" t="s">
        <v>215</v>
      </c>
      <c r="Q39" s="16" t="s">
        <v>215</v>
      </c>
      <c r="R39" s="53" t="s">
        <v>215</v>
      </c>
      <c r="S39" s="53" t="s">
        <v>215</v>
      </c>
      <c r="T39" s="53" t="s">
        <v>215</v>
      </c>
      <c r="V39" s="53" t="s">
        <v>215</v>
      </c>
      <c r="W39" s="53" t="s">
        <v>215</v>
      </c>
      <c r="X39" s="53" t="s">
        <v>215</v>
      </c>
      <c r="Y39" s="53" t="s">
        <v>215</v>
      </c>
      <c r="AE39" s="19" t="s">
        <v>250</v>
      </c>
      <c r="AF39" s="19" t="s">
        <v>280</v>
      </c>
    </row>
    <row r="40" spans="1:32" ht="15.75" customHeight="1" x14ac:dyDescent="0.25">
      <c r="A40" s="16" t="s">
        <v>96</v>
      </c>
      <c r="B40" s="17" t="s">
        <v>170</v>
      </c>
      <c r="C40" s="18">
        <f t="shared" si="3"/>
        <v>0</v>
      </c>
      <c r="G40" s="16">
        <f t="shared" si="4"/>
        <v>0</v>
      </c>
      <c r="I40" s="16">
        <f t="shared" si="5"/>
        <v>0</v>
      </c>
      <c r="K40" s="16" t="s">
        <v>215</v>
      </c>
      <c r="L40" s="16" t="s">
        <v>215</v>
      </c>
      <c r="M40" s="16" t="s">
        <v>215</v>
      </c>
      <c r="N40" s="16" t="s">
        <v>215</v>
      </c>
      <c r="O40" s="16" t="s">
        <v>215</v>
      </c>
      <c r="P40" s="16" t="s">
        <v>215</v>
      </c>
      <c r="Q40" s="16" t="s">
        <v>215</v>
      </c>
      <c r="R40" s="53" t="s">
        <v>215</v>
      </c>
      <c r="S40" s="53" t="s">
        <v>215</v>
      </c>
      <c r="T40" s="53" t="s">
        <v>215</v>
      </c>
      <c r="V40" s="53" t="s">
        <v>215</v>
      </c>
      <c r="W40" s="53" t="s">
        <v>215</v>
      </c>
      <c r="X40" s="53" t="s">
        <v>215</v>
      </c>
      <c r="Y40" s="53" t="s">
        <v>215</v>
      </c>
      <c r="AE40" s="19" t="s">
        <v>251</v>
      </c>
      <c r="AF40" s="19" t="s">
        <v>280</v>
      </c>
    </row>
    <row r="41" spans="1:32" ht="15.75" customHeight="1" x14ac:dyDescent="0.25">
      <c r="A41" s="16" t="s">
        <v>97</v>
      </c>
      <c r="B41" s="17" t="s">
        <v>171</v>
      </c>
      <c r="C41" s="18">
        <f t="shared" si="3"/>
        <v>0</v>
      </c>
      <c r="G41" s="16">
        <f t="shared" si="4"/>
        <v>0</v>
      </c>
      <c r="I41" s="16">
        <f t="shared" si="5"/>
        <v>0</v>
      </c>
      <c r="K41" s="16" t="s">
        <v>215</v>
      </c>
      <c r="L41" s="16" t="s">
        <v>215</v>
      </c>
      <c r="M41" s="16" t="s">
        <v>215</v>
      </c>
      <c r="N41" s="16" t="s">
        <v>215</v>
      </c>
      <c r="O41" s="16" t="s">
        <v>215</v>
      </c>
      <c r="P41" s="16" t="s">
        <v>215</v>
      </c>
      <c r="Q41" s="16" t="s">
        <v>215</v>
      </c>
      <c r="R41" s="53" t="s">
        <v>215</v>
      </c>
      <c r="S41" s="53" t="s">
        <v>215</v>
      </c>
      <c r="T41" s="53" t="s">
        <v>215</v>
      </c>
      <c r="V41" s="53" t="s">
        <v>215</v>
      </c>
      <c r="W41" s="53" t="s">
        <v>215</v>
      </c>
      <c r="X41" s="53" t="s">
        <v>215</v>
      </c>
      <c r="Y41" s="53" t="s">
        <v>215</v>
      </c>
      <c r="AE41" s="19" t="s">
        <v>252</v>
      </c>
      <c r="AF41" s="19" t="s">
        <v>280</v>
      </c>
    </row>
    <row r="42" spans="1:32" ht="15.75" customHeight="1" x14ac:dyDescent="0.25">
      <c r="A42" s="16" t="s">
        <v>98</v>
      </c>
      <c r="B42" s="17" t="s">
        <v>172</v>
      </c>
      <c r="C42" s="18">
        <f t="shared" si="3"/>
        <v>0</v>
      </c>
      <c r="G42" s="16">
        <f t="shared" si="4"/>
        <v>0</v>
      </c>
      <c r="I42" s="16">
        <f t="shared" si="5"/>
        <v>0</v>
      </c>
      <c r="K42" s="16" t="s">
        <v>215</v>
      </c>
      <c r="L42" s="16" t="s">
        <v>215</v>
      </c>
      <c r="M42" s="16" t="s">
        <v>215</v>
      </c>
      <c r="N42" s="16" t="s">
        <v>215</v>
      </c>
      <c r="O42" s="16" t="s">
        <v>215</v>
      </c>
      <c r="P42" s="16" t="s">
        <v>215</v>
      </c>
      <c r="Q42" s="16" t="s">
        <v>215</v>
      </c>
      <c r="R42" s="53" t="s">
        <v>215</v>
      </c>
      <c r="S42" s="53" t="s">
        <v>215</v>
      </c>
      <c r="T42" s="53" t="s">
        <v>215</v>
      </c>
      <c r="V42" s="53" t="s">
        <v>215</v>
      </c>
      <c r="W42" s="53" t="s">
        <v>215</v>
      </c>
      <c r="X42" s="53" t="s">
        <v>215</v>
      </c>
      <c r="Y42" s="53" t="s">
        <v>215</v>
      </c>
      <c r="AE42" s="19" t="s">
        <v>253</v>
      </c>
      <c r="AF42" s="19" t="s">
        <v>280</v>
      </c>
    </row>
    <row r="43" spans="1:32" ht="15.75" customHeight="1" x14ac:dyDescent="0.25">
      <c r="A43" s="16" t="s">
        <v>99</v>
      </c>
      <c r="B43" s="17" t="s">
        <v>173</v>
      </c>
      <c r="C43" s="18">
        <f t="shared" si="3"/>
        <v>0</v>
      </c>
      <c r="G43" s="16">
        <f t="shared" si="4"/>
        <v>0</v>
      </c>
      <c r="I43" s="16">
        <f t="shared" si="5"/>
        <v>0</v>
      </c>
      <c r="K43" s="16" t="s">
        <v>215</v>
      </c>
      <c r="L43" s="16" t="s">
        <v>215</v>
      </c>
      <c r="M43" s="16" t="s">
        <v>215</v>
      </c>
      <c r="N43" s="16" t="s">
        <v>215</v>
      </c>
      <c r="O43" s="16" t="s">
        <v>215</v>
      </c>
      <c r="P43" s="16" t="s">
        <v>215</v>
      </c>
      <c r="Q43" s="16" t="s">
        <v>215</v>
      </c>
      <c r="R43" s="53" t="s">
        <v>215</v>
      </c>
      <c r="S43" s="53" t="s">
        <v>215</v>
      </c>
      <c r="T43" s="53" t="s">
        <v>215</v>
      </c>
      <c r="V43" s="53" t="s">
        <v>215</v>
      </c>
      <c r="W43" s="53" t="s">
        <v>215</v>
      </c>
      <c r="X43" s="53" t="s">
        <v>215</v>
      </c>
      <c r="Y43" s="53" t="s">
        <v>215</v>
      </c>
      <c r="AE43" s="19" t="s">
        <v>254</v>
      </c>
      <c r="AF43" s="19" t="s">
        <v>281</v>
      </c>
    </row>
    <row r="44" spans="1:32" ht="15.75" customHeight="1" x14ac:dyDescent="0.25">
      <c r="A44" s="16" t="s">
        <v>100</v>
      </c>
      <c r="B44" s="17" t="s">
        <v>174</v>
      </c>
      <c r="C44" s="18">
        <f t="shared" si="3"/>
        <v>0</v>
      </c>
      <c r="G44" s="16">
        <f t="shared" si="4"/>
        <v>0</v>
      </c>
      <c r="I44" s="16">
        <f t="shared" si="5"/>
        <v>0</v>
      </c>
      <c r="K44" s="16" t="s">
        <v>215</v>
      </c>
      <c r="L44" s="16" t="s">
        <v>215</v>
      </c>
      <c r="M44" s="16" t="s">
        <v>215</v>
      </c>
      <c r="N44" s="16" t="s">
        <v>215</v>
      </c>
      <c r="O44" s="16" t="s">
        <v>215</v>
      </c>
      <c r="P44" s="16" t="s">
        <v>215</v>
      </c>
      <c r="Q44" s="16" t="s">
        <v>215</v>
      </c>
      <c r="R44" s="53" t="s">
        <v>215</v>
      </c>
      <c r="S44" s="53" t="s">
        <v>215</v>
      </c>
      <c r="T44" s="53" t="s">
        <v>215</v>
      </c>
      <c r="V44" s="53" t="s">
        <v>215</v>
      </c>
      <c r="W44" s="53" t="s">
        <v>215</v>
      </c>
      <c r="X44" s="53" t="s">
        <v>215</v>
      </c>
      <c r="Y44" s="53" t="s">
        <v>215</v>
      </c>
      <c r="AE44" s="19" t="s">
        <v>255</v>
      </c>
      <c r="AF44" s="19" t="s">
        <v>279</v>
      </c>
    </row>
    <row r="45" spans="1:32" ht="15.75" customHeight="1" x14ac:dyDescent="0.25">
      <c r="A45" s="16" t="s">
        <v>101</v>
      </c>
      <c r="B45" s="17" t="s">
        <v>175</v>
      </c>
      <c r="C45" s="18">
        <f t="shared" si="3"/>
        <v>0</v>
      </c>
      <c r="G45" s="16">
        <f t="shared" si="4"/>
        <v>0</v>
      </c>
      <c r="I45" s="16">
        <f t="shared" si="5"/>
        <v>0</v>
      </c>
      <c r="K45" s="16" t="s">
        <v>215</v>
      </c>
      <c r="L45" s="16" t="s">
        <v>215</v>
      </c>
      <c r="M45" s="16" t="s">
        <v>215</v>
      </c>
      <c r="N45" s="16" t="s">
        <v>215</v>
      </c>
      <c r="O45" s="16" t="s">
        <v>215</v>
      </c>
      <c r="P45" s="16" t="s">
        <v>215</v>
      </c>
      <c r="Q45" s="16" t="s">
        <v>215</v>
      </c>
      <c r="R45" s="53" t="s">
        <v>215</v>
      </c>
      <c r="S45" s="53" t="s">
        <v>215</v>
      </c>
      <c r="T45" s="53" t="s">
        <v>215</v>
      </c>
      <c r="V45" s="53" t="s">
        <v>215</v>
      </c>
      <c r="W45" s="53" t="s">
        <v>215</v>
      </c>
      <c r="X45" s="53" t="s">
        <v>215</v>
      </c>
      <c r="Y45" s="53" t="s">
        <v>215</v>
      </c>
      <c r="AE45" s="19" t="s">
        <v>256</v>
      </c>
      <c r="AF45" s="19" t="s">
        <v>280</v>
      </c>
    </row>
    <row r="46" spans="1:32" ht="15.75" customHeight="1" x14ac:dyDescent="0.25">
      <c r="A46" s="16" t="s">
        <v>102</v>
      </c>
      <c r="B46" s="17" t="s">
        <v>176</v>
      </c>
      <c r="C46" s="18">
        <f t="shared" si="3"/>
        <v>0</v>
      </c>
      <c r="G46" s="16">
        <f t="shared" si="4"/>
        <v>0</v>
      </c>
      <c r="I46" s="16">
        <f t="shared" si="5"/>
        <v>0</v>
      </c>
      <c r="K46" s="16" t="s">
        <v>215</v>
      </c>
      <c r="L46" s="16" t="s">
        <v>215</v>
      </c>
      <c r="M46" s="16" t="s">
        <v>215</v>
      </c>
      <c r="N46" s="16" t="s">
        <v>215</v>
      </c>
      <c r="O46" s="16" t="s">
        <v>215</v>
      </c>
      <c r="P46" s="16" t="s">
        <v>215</v>
      </c>
      <c r="Q46" s="16" t="s">
        <v>215</v>
      </c>
      <c r="R46" s="53" t="s">
        <v>215</v>
      </c>
      <c r="S46" s="53" t="s">
        <v>215</v>
      </c>
      <c r="T46" s="53" t="s">
        <v>215</v>
      </c>
      <c r="V46" s="53" t="s">
        <v>215</v>
      </c>
      <c r="W46" s="53" t="s">
        <v>215</v>
      </c>
      <c r="X46" s="53" t="s">
        <v>215</v>
      </c>
      <c r="Y46" s="53" t="s">
        <v>215</v>
      </c>
      <c r="AE46" s="19" t="s">
        <v>257</v>
      </c>
      <c r="AF46" s="19" t="s">
        <v>279</v>
      </c>
    </row>
    <row r="47" spans="1:32" ht="15.75" customHeight="1" x14ac:dyDescent="0.25">
      <c r="A47" s="16" t="s">
        <v>103</v>
      </c>
      <c r="B47" s="17" t="s">
        <v>177</v>
      </c>
      <c r="C47" s="18">
        <f t="shared" si="3"/>
        <v>0</v>
      </c>
      <c r="G47" s="16">
        <f t="shared" si="4"/>
        <v>0</v>
      </c>
      <c r="I47" s="16">
        <f t="shared" si="5"/>
        <v>0</v>
      </c>
      <c r="K47" s="16" t="s">
        <v>215</v>
      </c>
      <c r="L47" s="16" t="s">
        <v>215</v>
      </c>
      <c r="M47" s="16" t="s">
        <v>215</v>
      </c>
      <c r="N47" s="16" t="s">
        <v>215</v>
      </c>
      <c r="O47" s="16" t="s">
        <v>215</v>
      </c>
      <c r="P47" s="16" t="s">
        <v>215</v>
      </c>
      <c r="Q47" s="16" t="s">
        <v>215</v>
      </c>
      <c r="R47" s="53" t="s">
        <v>215</v>
      </c>
      <c r="S47" s="53" t="s">
        <v>215</v>
      </c>
      <c r="T47" s="53" t="s">
        <v>215</v>
      </c>
      <c r="V47" s="53" t="s">
        <v>215</v>
      </c>
      <c r="W47" s="53" t="s">
        <v>215</v>
      </c>
      <c r="X47" s="53" t="s">
        <v>215</v>
      </c>
      <c r="Y47" s="53" t="s">
        <v>215</v>
      </c>
      <c r="AE47" s="19" t="s">
        <v>258</v>
      </c>
      <c r="AF47" s="19" t="s">
        <v>279</v>
      </c>
    </row>
    <row r="48" spans="1:32" ht="15.75" customHeight="1" x14ac:dyDescent="0.25">
      <c r="A48" s="16" t="s">
        <v>104</v>
      </c>
      <c r="B48" s="17" t="s">
        <v>178</v>
      </c>
      <c r="C48" s="18">
        <f t="shared" si="3"/>
        <v>0</v>
      </c>
      <c r="G48" s="16">
        <f t="shared" si="4"/>
        <v>0</v>
      </c>
      <c r="I48" s="16">
        <f t="shared" si="5"/>
        <v>0</v>
      </c>
      <c r="K48" s="16" t="s">
        <v>215</v>
      </c>
      <c r="L48" s="16" t="s">
        <v>215</v>
      </c>
      <c r="M48" s="16" t="s">
        <v>215</v>
      </c>
      <c r="N48" s="16" t="s">
        <v>215</v>
      </c>
      <c r="O48" s="16" t="s">
        <v>215</v>
      </c>
      <c r="P48" s="16" t="s">
        <v>215</v>
      </c>
      <c r="Q48" s="16" t="s">
        <v>215</v>
      </c>
      <c r="R48" s="53" t="s">
        <v>215</v>
      </c>
      <c r="S48" s="53" t="s">
        <v>215</v>
      </c>
      <c r="T48" s="53" t="s">
        <v>215</v>
      </c>
      <c r="V48" s="53" t="s">
        <v>215</v>
      </c>
      <c r="W48" s="53" t="s">
        <v>215</v>
      </c>
      <c r="X48" s="53" t="s">
        <v>215</v>
      </c>
      <c r="Y48" s="53" t="s">
        <v>215</v>
      </c>
      <c r="AE48" s="19" t="s">
        <v>259</v>
      </c>
      <c r="AF48" s="19" t="s">
        <v>279</v>
      </c>
    </row>
    <row r="49" spans="1:32" ht="15.75" customHeight="1" x14ac:dyDescent="0.25">
      <c r="A49" s="16" t="s">
        <v>105</v>
      </c>
      <c r="B49" s="17" t="s">
        <v>179</v>
      </c>
      <c r="C49" s="18">
        <f t="shared" si="3"/>
        <v>0</v>
      </c>
      <c r="G49" s="16">
        <f t="shared" si="4"/>
        <v>0</v>
      </c>
      <c r="I49" s="16">
        <f t="shared" si="5"/>
        <v>0</v>
      </c>
      <c r="K49" s="16" t="s">
        <v>215</v>
      </c>
      <c r="L49" s="16" t="s">
        <v>215</v>
      </c>
      <c r="M49" s="16" t="s">
        <v>215</v>
      </c>
      <c r="N49" s="16" t="s">
        <v>215</v>
      </c>
      <c r="O49" s="16" t="s">
        <v>215</v>
      </c>
      <c r="P49" s="16" t="s">
        <v>215</v>
      </c>
      <c r="Q49" s="16" t="s">
        <v>215</v>
      </c>
      <c r="R49" s="53" t="s">
        <v>215</v>
      </c>
      <c r="S49" s="53" t="s">
        <v>215</v>
      </c>
      <c r="T49" s="53" t="s">
        <v>215</v>
      </c>
      <c r="V49" s="53" t="s">
        <v>215</v>
      </c>
      <c r="W49" s="53" t="s">
        <v>215</v>
      </c>
      <c r="X49" s="53" t="s">
        <v>215</v>
      </c>
      <c r="Y49" s="53" t="s">
        <v>215</v>
      </c>
      <c r="AE49" s="19" t="s">
        <v>260</v>
      </c>
      <c r="AF49" s="19" t="s">
        <v>279</v>
      </c>
    </row>
    <row r="50" spans="1:32" ht="15.75" customHeight="1" x14ac:dyDescent="0.25">
      <c r="A50" s="16" t="s">
        <v>106</v>
      </c>
      <c r="B50" s="17" t="s">
        <v>180</v>
      </c>
      <c r="C50" s="18">
        <f t="shared" si="3"/>
        <v>0</v>
      </c>
      <c r="G50" s="16">
        <f t="shared" si="4"/>
        <v>0</v>
      </c>
      <c r="I50" s="16">
        <f t="shared" si="5"/>
        <v>0</v>
      </c>
      <c r="K50" s="16" t="s">
        <v>215</v>
      </c>
      <c r="L50" s="16" t="s">
        <v>215</v>
      </c>
      <c r="M50" s="16" t="s">
        <v>215</v>
      </c>
      <c r="N50" s="16" t="s">
        <v>215</v>
      </c>
      <c r="O50" s="16" t="s">
        <v>215</v>
      </c>
      <c r="P50" s="16" t="s">
        <v>215</v>
      </c>
      <c r="Q50" s="16" t="s">
        <v>215</v>
      </c>
      <c r="R50" s="53" t="s">
        <v>215</v>
      </c>
      <c r="S50" s="53" t="s">
        <v>215</v>
      </c>
      <c r="T50" s="53" t="s">
        <v>215</v>
      </c>
      <c r="V50" s="53" t="s">
        <v>215</v>
      </c>
      <c r="W50" s="53" t="s">
        <v>215</v>
      </c>
      <c r="X50" s="53" t="s">
        <v>215</v>
      </c>
      <c r="Y50" s="53" t="s">
        <v>215</v>
      </c>
      <c r="AE50" s="19" t="s">
        <v>261</v>
      </c>
      <c r="AF50" s="19" t="s">
        <v>279</v>
      </c>
    </row>
    <row r="51" spans="1:32" ht="15.75" customHeight="1" x14ac:dyDescent="0.25">
      <c r="A51" s="16" t="s">
        <v>107</v>
      </c>
      <c r="B51" s="17" t="s">
        <v>181</v>
      </c>
      <c r="C51" s="18">
        <f t="shared" si="3"/>
        <v>0</v>
      </c>
      <c r="G51" s="16">
        <f t="shared" si="4"/>
        <v>0</v>
      </c>
      <c r="I51" s="16">
        <f t="shared" si="5"/>
        <v>0</v>
      </c>
      <c r="K51" s="16" t="s">
        <v>215</v>
      </c>
      <c r="L51" s="16" t="s">
        <v>215</v>
      </c>
      <c r="M51" s="16" t="s">
        <v>215</v>
      </c>
      <c r="N51" s="16" t="s">
        <v>215</v>
      </c>
      <c r="O51" s="16" t="s">
        <v>215</v>
      </c>
      <c r="P51" s="16" t="s">
        <v>215</v>
      </c>
      <c r="Q51" s="16" t="s">
        <v>215</v>
      </c>
      <c r="R51" s="53" t="s">
        <v>215</v>
      </c>
      <c r="S51" s="53" t="s">
        <v>215</v>
      </c>
      <c r="T51" s="53" t="s">
        <v>215</v>
      </c>
      <c r="V51" s="53" t="s">
        <v>215</v>
      </c>
      <c r="W51" s="53" t="s">
        <v>215</v>
      </c>
      <c r="X51" s="53" t="s">
        <v>215</v>
      </c>
      <c r="Y51" s="53" t="s">
        <v>215</v>
      </c>
      <c r="AE51" s="19" t="s">
        <v>262</v>
      </c>
      <c r="AF51" s="19" t="s">
        <v>279</v>
      </c>
    </row>
    <row r="52" spans="1:32" ht="15.75" customHeight="1" x14ac:dyDescent="0.25">
      <c r="A52" s="16" t="s">
        <v>108</v>
      </c>
      <c r="B52" s="17" t="s">
        <v>182</v>
      </c>
      <c r="C52" s="18">
        <f t="shared" si="3"/>
        <v>0</v>
      </c>
      <c r="G52" s="16">
        <f t="shared" si="4"/>
        <v>0</v>
      </c>
      <c r="I52" s="16">
        <f t="shared" si="5"/>
        <v>0</v>
      </c>
      <c r="K52" s="16" t="s">
        <v>215</v>
      </c>
      <c r="L52" s="16" t="s">
        <v>215</v>
      </c>
      <c r="M52" s="16" t="s">
        <v>215</v>
      </c>
      <c r="N52" s="16" t="s">
        <v>215</v>
      </c>
      <c r="O52" s="16" t="s">
        <v>215</v>
      </c>
      <c r="P52" s="16" t="s">
        <v>215</v>
      </c>
      <c r="Q52" s="16" t="s">
        <v>215</v>
      </c>
      <c r="R52" s="53" t="s">
        <v>215</v>
      </c>
      <c r="S52" s="53" t="s">
        <v>215</v>
      </c>
      <c r="T52" s="53" t="s">
        <v>215</v>
      </c>
      <c r="V52" s="53" t="s">
        <v>215</v>
      </c>
      <c r="W52" s="53" t="s">
        <v>215</v>
      </c>
      <c r="X52" s="53" t="s">
        <v>215</v>
      </c>
      <c r="Y52" s="53" t="s">
        <v>215</v>
      </c>
      <c r="AE52" s="19" t="s">
        <v>263</v>
      </c>
      <c r="AF52" s="19" t="s">
        <v>279</v>
      </c>
    </row>
    <row r="53" spans="1:32" ht="15.75" customHeight="1" x14ac:dyDescent="0.25">
      <c r="A53" s="16" t="s">
        <v>109</v>
      </c>
      <c r="B53" s="17" t="s">
        <v>183</v>
      </c>
      <c r="C53" s="18">
        <f t="shared" si="3"/>
        <v>0</v>
      </c>
      <c r="G53" s="16">
        <f t="shared" si="4"/>
        <v>0</v>
      </c>
      <c r="I53" s="16">
        <f t="shared" si="5"/>
        <v>0</v>
      </c>
      <c r="K53" s="16" t="s">
        <v>215</v>
      </c>
      <c r="L53" s="16" t="s">
        <v>215</v>
      </c>
      <c r="M53" s="16" t="s">
        <v>215</v>
      </c>
      <c r="N53" s="16" t="s">
        <v>215</v>
      </c>
      <c r="O53" s="16" t="s">
        <v>215</v>
      </c>
      <c r="P53" s="16" t="s">
        <v>215</v>
      </c>
      <c r="Q53" s="16" t="s">
        <v>215</v>
      </c>
      <c r="R53" s="53" t="s">
        <v>215</v>
      </c>
      <c r="S53" s="53" t="s">
        <v>215</v>
      </c>
      <c r="T53" s="53" t="s">
        <v>215</v>
      </c>
      <c r="V53" s="53" t="s">
        <v>215</v>
      </c>
      <c r="W53" s="53" t="s">
        <v>215</v>
      </c>
      <c r="X53" s="53" t="s">
        <v>215</v>
      </c>
      <c r="Y53" s="53" t="s">
        <v>215</v>
      </c>
      <c r="AE53" s="19" t="s">
        <v>264</v>
      </c>
      <c r="AF53" s="19" t="s">
        <v>279</v>
      </c>
    </row>
    <row r="54" spans="1:32" ht="15.75" customHeight="1" x14ac:dyDescent="0.25">
      <c r="A54" s="16" t="s">
        <v>110</v>
      </c>
      <c r="B54" s="17" t="s">
        <v>184</v>
      </c>
      <c r="C54" s="18">
        <f t="shared" si="3"/>
        <v>0</v>
      </c>
      <c r="G54" s="16">
        <f t="shared" si="4"/>
        <v>0</v>
      </c>
      <c r="I54" s="16">
        <f t="shared" si="5"/>
        <v>0</v>
      </c>
      <c r="K54" s="16" t="s">
        <v>215</v>
      </c>
      <c r="L54" s="16" t="s">
        <v>215</v>
      </c>
      <c r="M54" s="16" t="s">
        <v>215</v>
      </c>
      <c r="N54" s="16" t="s">
        <v>215</v>
      </c>
      <c r="O54" s="16" t="s">
        <v>215</v>
      </c>
      <c r="P54" s="16" t="s">
        <v>215</v>
      </c>
      <c r="Q54" s="16" t="s">
        <v>215</v>
      </c>
      <c r="R54" s="53" t="s">
        <v>215</v>
      </c>
      <c r="S54" s="53" t="s">
        <v>215</v>
      </c>
      <c r="T54" s="53" t="s">
        <v>215</v>
      </c>
      <c r="V54" s="53" t="s">
        <v>215</v>
      </c>
      <c r="W54" s="53" t="s">
        <v>215</v>
      </c>
      <c r="X54" s="53" t="s">
        <v>215</v>
      </c>
      <c r="Y54" s="53" t="s">
        <v>215</v>
      </c>
      <c r="AE54" s="19" t="s">
        <v>265</v>
      </c>
      <c r="AF54" s="19" t="s">
        <v>279</v>
      </c>
    </row>
    <row r="55" spans="1:32" ht="15.75" customHeight="1" x14ac:dyDescent="0.25">
      <c r="A55" s="16" t="s">
        <v>111</v>
      </c>
      <c r="B55" s="17" t="s">
        <v>185</v>
      </c>
      <c r="C55" s="18">
        <f t="shared" si="3"/>
        <v>0</v>
      </c>
      <c r="G55" s="16">
        <f t="shared" si="4"/>
        <v>0</v>
      </c>
      <c r="I55" s="16">
        <f t="shared" si="5"/>
        <v>0</v>
      </c>
      <c r="K55" s="16" t="s">
        <v>215</v>
      </c>
      <c r="L55" s="16" t="s">
        <v>215</v>
      </c>
      <c r="M55" s="16" t="s">
        <v>215</v>
      </c>
      <c r="N55" s="16" t="s">
        <v>215</v>
      </c>
      <c r="O55" s="16" t="s">
        <v>215</v>
      </c>
      <c r="P55" s="16" t="s">
        <v>215</v>
      </c>
      <c r="Q55" s="16" t="s">
        <v>215</v>
      </c>
      <c r="R55" s="53" t="s">
        <v>215</v>
      </c>
      <c r="S55" s="53" t="s">
        <v>215</v>
      </c>
      <c r="T55" s="53" t="s">
        <v>215</v>
      </c>
      <c r="V55" s="53" t="s">
        <v>215</v>
      </c>
      <c r="W55" s="53" t="s">
        <v>215</v>
      </c>
      <c r="X55" s="53" t="s">
        <v>215</v>
      </c>
      <c r="Y55" s="53" t="s">
        <v>215</v>
      </c>
      <c r="AE55" s="19" t="s">
        <v>266</v>
      </c>
      <c r="AF55" s="19" t="s">
        <v>279</v>
      </c>
    </row>
    <row r="56" spans="1:32" ht="15.75" customHeight="1" x14ac:dyDescent="0.25">
      <c r="A56" s="16" t="s">
        <v>112</v>
      </c>
      <c r="B56" s="17" t="s">
        <v>186</v>
      </c>
      <c r="C56" s="18">
        <f t="shared" si="3"/>
        <v>0</v>
      </c>
      <c r="G56" s="16">
        <f t="shared" si="4"/>
        <v>0</v>
      </c>
      <c r="I56" s="16">
        <f t="shared" si="5"/>
        <v>0</v>
      </c>
      <c r="K56" s="16" t="s">
        <v>215</v>
      </c>
      <c r="L56" s="16" t="s">
        <v>215</v>
      </c>
      <c r="M56" s="16" t="s">
        <v>215</v>
      </c>
      <c r="N56" s="16" t="s">
        <v>215</v>
      </c>
      <c r="O56" s="16" t="s">
        <v>215</v>
      </c>
      <c r="P56" s="16" t="s">
        <v>215</v>
      </c>
      <c r="Q56" s="16" t="s">
        <v>215</v>
      </c>
      <c r="R56" s="53" t="s">
        <v>215</v>
      </c>
      <c r="S56" s="53" t="s">
        <v>215</v>
      </c>
      <c r="T56" s="53" t="s">
        <v>215</v>
      </c>
      <c r="V56" s="53" t="s">
        <v>215</v>
      </c>
      <c r="W56" s="53" t="s">
        <v>215</v>
      </c>
      <c r="X56" s="53" t="s">
        <v>215</v>
      </c>
      <c r="Y56" s="53" t="s">
        <v>215</v>
      </c>
      <c r="AE56" s="19" t="s">
        <v>267</v>
      </c>
      <c r="AF56" s="19" t="s">
        <v>280</v>
      </c>
    </row>
    <row r="57" spans="1:32" ht="15.75" customHeight="1" x14ac:dyDescent="0.25">
      <c r="A57" s="16" t="s">
        <v>113</v>
      </c>
      <c r="B57" s="17" t="s">
        <v>187</v>
      </c>
      <c r="C57" s="18">
        <f t="shared" si="3"/>
        <v>0</v>
      </c>
      <c r="G57" s="16">
        <f t="shared" si="4"/>
        <v>0</v>
      </c>
      <c r="I57" s="16">
        <f t="shared" si="5"/>
        <v>0</v>
      </c>
      <c r="K57" s="16" t="s">
        <v>215</v>
      </c>
      <c r="L57" s="16" t="s">
        <v>215</v>
      </c>
      <c r="M57" s="16" t="s">
        <v>215</v>
      </c>
      <c r="N57" s="16" t="s">
        <v>215</v>
      </c>
      <c r="O57" s="16" t="s">
        <v>215</v>
      </c>
      <c r="P57" s="16" t="s">
        <v>215</v>
      </c>
      <c r="Q57" s="16" t="s">
        <v>215</v>
      </c>
      <c r="R57" s="53" t="s">
        <v>215</v>
      </c>
      <c r="S57" s="53" t="s">
        <v>215</v>
      </c>
      <c r="T57" s="53" t="s">
        <v>215</v>
      </c>
      <c r="V57" s="53" t="s">
        <v>215</v>
      </c>
      <c r="W57" s="53" t="s">
        <v>215</v>
      </c>
      <c r="X57" s="53" t="s">
        <v>215</v>
      </c>
      <c r="Y57" s="53" t="s">
        <v>215</v>
      </c>
      <c r="AE57" s="19" t="s">
        <v>268</v>
      </c>
      <c r="AF57" s="19" t="s">
        <v>282</v>
      </c>
    </row>
    <row r="58" spans="1:32" ht="15.75" customHeight="1" x14ac:dyDescent="0.25">
      <c r="A58" s="16" t="s">
        <v>114</v>
      </c>
      <c r="B58" s="17" t="s">
        <v>188</v>
      </c>
      <c r="C58" s="18">
        <f t="shared" si="3"/>
        <v>0</v>
      </c>
      <c r="G58" s="16">
        <f t="shared" si="4"/>
        <v>0</v>
      </c>
      <c r="I58" s="16">
        <f t="shared" si="5"/>
        <v>0</v>
      </c>
      <c r="K58" s="16" t="s">
        <v>215</v>
      </c>
      <c r="L58" s="16" t="s">
        <v>215</v>
      </c>
      <c r="M58" s="16" t="s">
        <v>215</v>
      </c>
      <c r="N58" s="16" t="s">
        <v>215</v>
      </c>
      <c r="O58" s="16" t="s">
        <v>215</v>
      </c>
      <c r="P58" s="16" t="s">
        <v>215</v>
      </c>
      <c r="Q58" s="16" t="s">
        <v>215</v>
      </c>
      <c r="R58" s="53" t="s">
        <v>215</v>
      </c>
      <c r="S58" s="53" t="s">
        <v>215</v>
      </c>
      <c r="T58" s="53" t="s">
        <v>215</v>
      </c>
      <c r="V58" s="53" t="s">
        <v>215</v>
      </c>
      <c r="W58" s="53" t="s">
        <v>215</v>
      </c>
      <c r="X58" s="53" t="s">
        <v>215</v>
      </c>
      <c r="Y58" s="53" t="s">
        <v>215</v>
      </c>
      <c r="AE58" s="19" t="s">
        <v>269</v>
      </c>
      <c r="AF58" s="19" t="s">
        <v>279</v>
      </c>
    </row>
    <row r="59" spans="1:32" ht="15.75" customHeight="1" x14ac:dyDescent="0.25">
      <c r="A59" s="16" t="s">
        <v>115</v>
      </c>
      <c r="B59" s="17" t="s">
        <v>189</v>
      </c>
      <c r="C59" s="18">
        <f t="shared" si="3"/>
        <v>0</v>
      </c>
      <c r="G59" s="16">
        <f t="shared" si="4"/>
        <v>0</v>
      </c>
      <c r="I59" s="16">
        <f t="shared" si="5"/>
        <v>0</v>
      </c>
      <c r="K59" s="16" t="s">
        <v>215</v>
      </c>
      <c r="L59" s="16" t="s">
        <v>215</v>
      </c>
      <c r="M59" s="16" t="s">
        <v>215</v>
      </c>
      <c r="N59" s="16" t="s">
        <v>215</v>
      </c>
      <c r="O59" s="16" t="s">
        <v>215</v>
      </c>
      <c r="P59" s="16" t="s">
        <v>215</v>
      </c>
      <c r="Q59" s="16" t="s">
        <v>215</v>
      </c>
      <c r="R59" s="53" t="s">
        <v>215</v>
      </c>
      <c r="S59" s="53" t="s">
        <v>215</v>
      </c>
      <c r="T59" s="53" t="s">
        <v>215</v>
      </c>
      <c r="V59" s="53" t="s">
        <v>215</v>
      </c>
      <c r="W59" s="53" t="s">
        <v>215</v>
      </c>
      <c r="X59" s="53" t="s">
        <v>215</v>
      </c>
      <c r="Y59" s="53" t="s">
        <v>215</v>
      </c>
      <c r="AE59" s="19" t="s">
        <v>270</v>
      </c>
      <c r="AF59" s="19" t="s">
        <v>283</v>
      </c>
    </row>
    <row r="60" spans="1:32" ht="15.75" customHeight="1" x14ac:dyDescent="0.25">
      <c r="A60" s="16" t="s">
        <v>116</v>
      </c>
      <c r="B60" s="17" t="s">
        <v>190</v>
      </c>
      <c r="C60" s="18">
        <f t="shared" si="3"/>
        <v>0</v>
      </c>
      <c r="G60" s="16">
        <f t="shared" si="4"/>
        <v>0</v>
      </c>
      <c r="I60" s="16">
        <f t="shared" si="5"/>
        <v>0</v>
      </c>
      <c r="K60" s="16" t="s">
        <v>215</v>
      </c>
      <c r="L60" s="16" t="s">
        <v>215</v>
      </c>
      <c r="M60" s="16" t="s">
        <v>215</v>
      </c>
      <c r="N60" s="16" t="s">
        <v>215</v>
      </c>
      <c r="O60" s="16" t="s">
        <v>215</v>
      </c>
      <c r="P60" s="16" t="s">
        <v>215</v>
      </c>
      <c r="Q60" s="16" t="s">
        <v>215</v>
      </c>
      <c r="R60" s="53" t="s">
        <v>215</v>
      </c>
      <c r="S60" s="53" t="s">
        <v>215</v>
      </c>
      <c r="T60" s="53" t="s">
        <v>215</v>
      </c>
      <c r="V60" s="53" t="s">
        <v>215</v>
      </c>
      <c r="W60" s="53" t="s">
        <v>215</v>
      </c>
      <c r="X60" s="53" t="s">
        <v>215</v>
      </c>
      <c r="Y60" s="53" t="s">
        <v>215</v>
      </c>
      <c r="AE60" s="19" t="s">
        <v>270</v>
      </c>
      <c r="AF60" s="19" t="s">
        <v>283</v>
      </c>
    </row>
    <row r="61" spans="1:32" ht="15.75" customHeight="1" x14ac:dyDescent="0.25">
      <c r="A61" s="16" t="s">
        <v>117</v>
      </c>
      <c r="B61" s="17" t="s">
        <v>191</v>
      </c>
      <c r="C61" s="18">
        <f t="shared" si="3"/>
        <v>0</v>
      </c>
      <c r="G61" s="16">
        <f t="shared" si="4"/>
        <v>0</v>
      </c>
      <c r="I61" s="16">
        <f t="shared" si="5"/>
        <v>0</v>
      </c>
      <c r="K61" s="16" t="s">
        <v>215</v>
      </c>
      <c r="L61" s="16" t="s">
        <v>215</v>
      </c>
      <c r="M61" s="16" t="s">
        <v>215</v>
      </c>
      <c r="N61" s="16" t="s">
        <v>215</v>
      </c>
      <c r="O61" s="16" t="s">
        <v>215</v>
      </c>
      <c r="P61" s="16" t="s">
        <v>215</v>
      </c>
      <c r="Q61" s="16" t="s">
        <v>215</v>
      </c>
      <c r="R61" s="53" t="s">
        <v>215</v>
      </c>
      <c r="S61" s="53" t="s">
        <v>215</v>
      </c>
      <c r="T61" s="53" t="s">
        <v>215</v>
      </c>
      <c r="V61" s="53" t="s">
        <v>215</v>
      </c>
      <c r="W61" s="53" t="s">
        <v>215</v>
      </c>
      <c r="X61" s="53" t="s">
        <v>215</v>
      </c>
      <c r="Y61" s="53" t="s">
        <v>215</v>
      </c>
      <c r="AE61" s="19" t="s">
        <v>270</v>
      </c>
      <c r="AF61" s="19" t="s">
        <v>283</v>
      </c>
    </row>
    <row r="62" spans="1:32" ht="15.75" customHeight="1" x14ac:dyDescent="0.25">
      <c r="A62" s="16" t="s">
        <v>118</v>
      </c>
      <c r="B62" s="17" t="s">
        <v>192</v>
      </c>
      <c r="C62" s="18">
        <f t="shared" si="3"/>
        <v>0</v>
      </c>
      <c r="G62" s="16">
        <f t="shared" si="4"/>
        <v>0</v>
      </c>
      <c r="I62" s="16">
        <f t="shared" si="5"/>
        <v>0</v>
      </c>
      <c r="K62" s="16" t="s">
        <v>215</v>
      </c>
      <c r="L62" s="16" t="s">
        <v>215</v>
      </c>
      <c r="M62" s="16" t="s">
        <v>215</v>
      </c>
      <c r="N62" s="16" t="s">
        <v>215</v>
      </c>
      <c r="O62" s="16" t="s">
        <v>215</v>
      </c>
      <c r="P62" s="16" t="s">
        <v>215</v>
      </c>
      <c r="Q62" s="16" t="s">
        <v>215</v>
      </c>
      <c r="R62" s="53" t="s">
        <v>215</v>
      </c>
      <c r="S62" s="53" t="s">
        <v>215</v>
      </c>
      <c r="T62" s="53" t="s">
        <v>215</v>
      </c>
      <c r="V62" s="53" t="s">
        <v>215</v>
      </c>
      <c r="W62" s="53" t="s">
        <v>215</v>
      </c>
      <c r="X62" s="53" t="s">
        <v>215</v>
      </c>
      <c r="Y62" s="53" t="s">
        <v>215</v>
      </c>
      <c r="AE62" s="19" t="s">
        <v>270</v>
      </c>
      <c r="AF62" s="19" t="s">
        <v>283</v>
      </c>
    </row>
    <row r="63" spans="1:32" ht="15.75" customHeight="1" x14ac:dyDescent="0.25">
      <c r="A63" s="16" t="s">
        <v>119</v>
      </c>
      <c r="B63" s="17" t="s">
        <v>193</v>
      </c>
      <c r="C63" s="18">
        <f t="shared" si="3"/>
        <v>0</v>
      </c>
      <c r="G63" s="16">
        <f t="shared" si="4"/>
        <v>0</v>
      </c>
      <c r="I63" s="16">
        <f t="shared" si="5"/>
        <v>0</v>
      </c>
      <c r="K63" s="16" t="s">
        <v>215</v>
      </c>
      <c r="L63" s="16" t="s">
        <v>215</v>
      </c>
      <c r="M63" s="16" t="s">
        <v>215</v>
      </c>
      <c r="N63" s="16" t="s">
        <v>215</v>
      </c>
      <c r="O63" s="16" t="s">
        <v>215</v>
      </c>
      <c r="P63" s="16" t="s">
        <v>215</v>
      </c>
      <c r="Q63" s="16" t="s">
        <v>215</v>
      </c>
      <c r="R63" s="53" t="s">
        <v>215</v>
      </c>
      <c r="S63" s="53" t="s">
        <v>215</v>
      </c>
      <c r="T63" s="53" t="s">
        <v>215</v>
      </c>
      <c r="V63" s="53" t="s">
        <v>215</v>
      </c>
      <c r="W63" s="53" t="s">
        <v>215</v>
      </c>
      <c r="X63" s="53" t="s">
        <v>215</v>
      </c>
      <c r="Y63" s="53" t="s">
        <v>215</v>
      </c>
      <c r="AE63" s="19" t="s">
        <v>270</v>
      </c>
      <c r="AF63" s="19" t="s">
        <v>283</v>
      </c>
    </row>
    <row r="64" spans="1:32" ht="15.75" customHeight="1" x14ac:dyDescent="0.25">
      <c r="A64" s="16" t="s">
        <v>120</v>
      </c>
      <c r="B64" s="17" t="s">
        <v>194</v>
      </c>
      <c r="C64" s="18">
        <f t="shared" si="3"/>
        <v>0</v>
      </c>
      <c r="G64" s="16">
        <f t="shared" si="4"/>
        <v>0</v>
      </c>
      <c r="I64" s="16">
        <f t="shared" si="5"/>
        <v>0</v>
      </c>
      <c r="K64" s="16" t="s">
        <v>215</v>
      </c>
      <c r="L64" s="16" t="s">
        <v>215</v>
      </c>
      <c r="M64" s="16" t="s">
        <v>215</v>
      </c>
      <c r="N64" s="16" t="s">
        <v>215</v>
      </c>
      <c r="O64" s="16" t="s">
        <v>215</v>
      </c>
      <c r="P64" s="16" t="s">
        <v>215</v>
      </c>
      <c r="Q64" s="16" t="s">
        <v>215</v>
      </c>
      <c r="R64" s="53" t="s">
        <v>215</v>
      </c>
      <c r="S64" s="53" t="s">
        <v>215</v>
      </c>
      <c r="T64" s="53" t="s">
        <v>215</v>
      </c>
      <c r="V64" s="53" t="s">
        <v>215</v>
      </c>
      <c r="W64" s="53" t="s">
        <v>215</v>
      </c>
      <c r="X64" s="53" t="s">
        <v>215</v>
      </c>
      <c r="Y64" s="53" t="s">
        <v>215</v>
      </c>
      <c r="AE64" s="19" t="s">
        <v>270</v>
      </c>
      <c r="AF64" s="19" t="s">
        <v>283</v>
      </c>
    </row>
    <row r="65" spans="1:32" ht="15.75" customHeight="1" x14ac:dyDescent="0.25">
      <c r="A65" s="16" t="s">
        <v>121</v>
      </c>
      <c r="B65" s="17" t="s">
        <v>195</v>
      </c>
      <c r="C65" s="18">
        <f t="shared" si="3"/>
        <v>0</v>
      </c>
      <c r="G65" s="16">
        <f t="shared" si="4"/>
        <v>0</v>
      </c>
      <c r="I65" s="16">
        <f t="shared" si="5"/>
        <v>0</v>
      </c>
      <c r="K65" s="16" t="s">
        <v>215</v>
      </c>
      <c r="L65" s="16" t="s">
        <v>215</v>
      </c>
      <c r="M65" s="16" t="s">
        <v>215</v>
      </c>
      <c r="N65" s="16" t="s">
        <v>215</v>
      </c>
      <c r="O65" s="16" t="s">
        <v>215</v>
      </c>
      <c r="P65" s="16" t="s">
        <v>215</v>
      </c>
      <c r="Q65" s="16" t="s">
        <v>215</v>
      </c>
      <c r="R65" s="53" t="s">
        <v>215</v>
      </c>
      <c r="S65" s="53" t="s">
        <v>215</v>
      </c>
      <c r="T65" s="53" t="s">
        <v>215</v>
      </c>
      <c r="V65" s="53" t="s">
        <v>215</v>
      </c>
      <c r="W65" s="53" t="s">
        <v>215</v>
      </c>
      <c r="X65" s="53" t="s">
        <v>215</v>
      </c>
      <c r="Y65" s="53" t="s">
        <v>215</v>
      </c>
      <c r="AE65" s="19" t="s">
        <v>270</v>
      </c>
      <c r="AF65" s="19" t="s">
        <v>283</v>
      </c>
    </row>
    <row r="66" spans="1:32" ht="15.75" customHeight="1" x14ac:dyDescent="0.25">
      <c r="A66" s="16" t="s">
        <v>122</v>
      </c>
      <c r="B66" s="17" t="s">
        <v>196</v>
      </c>
      <c r="C66" s="18">
        <f t="shared" si="3"/>
        <v>0</v>
      </c>
      <c r="G66" s="16">
        <f t="shared" si="4"/>
        <v>0</v>
      </c>
      <c r="I66" s="16">
        <f t="shared" si="5"/>
        <v>0</v>
      </c>
      <c r="K66" s="16" t="s">
        <v>215</v>
      </c>
      <c r="L66" s="16" t="s">
        <v>215</v>
      </c>
      <c r="M66" s="16" t="s">
        <v>215</v>
      </c>
      <c r="N66" s="16" t="s">
        <v>215</v>
      </c>
      <c r="O66" s="16" t="s">
        <v>215</v>
      </c>
      <c r="P66" s="16" t="s">
        <v>215</v>
      </c>
      <c r="Q66" s="16" t="s">
        <v>215</v>
      </c>
      <c r="R66" s="53" t="s">
        <v>215</v>
      </c>
      <c r="S66" s="53" t="s">
        <v>215</v>
      </c>
      <c r="T66" s="53" t="s">
        <v>215</v>
      </c>
      <c r="V66" s="53" t="s">
        <v>215</v>
      </c>
      <c r="W66" s="53" t="s">
        <v>215</v>
      </c>
      <c r="X66" s="53" t="s">
        <v>215</v>
      </c>
      <c r="Y66" s="53" t="s">
        <v>215</v>
      </c>
      <c r="AE66" s="19" t="s">
        <v>270</v>
      </c>
      <c r="AF66" s="19" t="s">
        <v>283</v>
      </c>
    </row>
    <row r="67" spans="1:32" ht="15.75" customHeight="1" x14ac:dyDescent="0.25">
      <c r="A67" s="16" t="s">
        <v>123</v>
      </c>
      <c r="B67" s="17" t="s">
        <v>197</v>
      </c>
      <c r="C67" s="18">
        <f t="shared" si="3"/>
        <v>0</v>
      </c>
      <c r="G67" s="16">
        <f t="shared" si="4"/>
        <v>0</v>
      </c>
      <c r="I67" s="16">
        <f t="shared" si="5"/>
        <v>0</v>
      </c>
      <c r="K67" s="16" t="s">
        <v>215</v>
      </c>
      <c r="L67" s="16" t="s">
        <v>215</v>
      </c>
      <c r="M67" s="16" t="s">
        <v>215</v>
      </c>
      <c r="N67" s="16" t="s">
        <v>215</v>
      </c>
      <c r="O67" s="16" t="s">
        <v>215</v>
      </c>
      <c r="P67" s="16" t="s">
        <v>215</v>
      </c>
      <c r="Q67" s="16" t="s">
        <v>215</v>
      </c>
      <c r="R67" s="53" t="s">
        <v>215</v>
      </c>
      <c r="S67" s="53" t="s">
        <v>215</v>
      </c>
      <c r="T67" s="53" t="s">
        <v>215</v>
      </c>
      <c r="V67" s="53" t="s">
        <v>215</v>
      </c>
      <c r="W67" s="53" t="s">
        <v>215</v>
      </c>
      <c r="X67" s="53" t="s">
        <v>215</v>
      </c>
      <c r="Y67" s="53" t="s">
        <v>215</v>
      </c>
      <c r="AE67" s="19" t="s">
        <v>270</v>
      </c>
      <c r="AF67" s="19" t="s">
        <v>283</v>
      </c>
    </row>
    <row r="68" spans="1:32" ht="15.75" customHeight="1" x14ac:dyDescent="0.25">
      <c r="A68" s="16" t="s">
        <v>124</v>
      </c>
      <c r="B68" s="17" t="s">
        <v>198</v>
      </c>
      <c r="C68" s="18">
        <f t="shared" si="3"/>
        <v>0</v>
      </c>
      <c r="G68" s="16">
        <f t="shared" si="4"/>
        <v>0</v>
      </c>
      <c r="I68" s="16">
        <f t="shared" si="5"/>
        <v>0</v>
      </c>
      <c r="K68" s="16" t="s">
        <v>215</v>
      </c>
      <c r="L68" s="16" t="s">
        <v>215</v>
      </c>
      <c r="M68" s="16" t="s">
        <v>215</v>
      </c>
      <c r="N68" s="16" t="s">
        <v>215</v>
      </c>
      <c r="O68" s="16" t="s">
        <v>215</v>
      </c>
      <c r="P68" s="16" t="s">
        <v>215</v>
      </c>
      <c r="Q68" s="16" t="s">
        <v>215</v>
      </c>
      <c r="R68" s="53" t="s">
        <v>215</v>
      </c>
      <c r="S68" s="53" t="s">
        <v>215</v>
      </c>
      <c r="T68" s="53" t="s">
        <v>215</v>
      </c>
      <c r="V68" s="53" t="s">
        <v>215</v>
      </c>
      <c r="W68" s="53" t="s">
        <v>215</v>
      </c>
      <c r="X68" s="53" t="s">
        <v>215</v>
      </c>
      <c r="Y68" s="53" t="s">
        <v>215</v>
      </c>
      <c r="AE68" s="19" t="s">
        <v>270</v>
      </c>
      <c r="AF68" s="19" t="s">
        <v>283</v>
      </c>
    </row>
    <row r="69" spans="1:32" ht="15.75" customHeight="1" x14ac:dyDescent="0.25">
      <c r="A69" s="16" t="s">
        <v>125</v>
      </c>
      <c r="B69" s="17" t="s">
        <v>199</v>
      </c>
      <c r="C69" s="18">
        <f t="shared" ref="C69:C76" si="6">ROUND(SUM(K69:T69)*$C$1+I69+(SUM(K69:T69)*$C$1+I69)*(E69*($C$2+$C$3)),0)</f>
        <v>0</v>
      </c>
      <c r="G69" s="16">
        <f t="shared" ref="G69:G76" si="7">SUM(K69:T69)</f>
        <v>0</v>
      </c>
      <c r="I69" s="16">
        <f t="shared" ref="I69:I76" si="8">ROUND(SUM(V69:Y69)*(1+$C$2+$C$3),0)</f>
        <v>0</v>
      </c>
      <c r="K69" s="16" t="s">
        <v>215</v>
      </c>
      <c r="L69" s="16" t="s">
        <v>215</v>
      </c>
      <c r="M69" s="16" t="s">
        <v>215</v>
      </c>
      <c r="N69" s="16" t="s">
        <v>215</v>
      </c>
      <c r="O69" s="16" t="s">
        <v>215</v>
      </c>
      <c r="P69" s="16" t="s">
        <v>215</v>
      </c>
      <c r="Q69" s="16" t="s">
        <v>215</v>
      </c>
      <c r="R69" s="53" t="s">
        <v>215</v>
      </c>
      <c r="S69" s="53" t="s">
        <v>215</v>
      </c>
      <c r="T69" s="53" t="s">
        <v>215</v>
      </c>
      <c r="V69" s="53" t="s">
        <v>215</v>
      </c>
      <c r="W69" s="53" t="s">
        <v>215</v>
      </c>
      <c r="X69" s="53" t="s">
        <v>215</v>
      </c>
      <c r="Y69" s="53" t="s">
        <v>215</v>
      </c>
      <c r="AE69" s="19" t="s">
        <v>271</v>
      </c>
      <c r="AF69" s="19" t="s">
        <v>280</v>
      </c>
    </row>
    <row r="70" spans="1:32" ht="15.75" customHeight="1" x14ac:dyDescent="0.25">
      <c r="A70" s="16" t="s">
        <v>126</v>
      </c>
      <c r="B70" s="17" t="s">
        <v>200</v>
      </c>
      <c r="C70" s="18">
        <f t="shared" si="6"/>
        <v>0</v>
      </c>
      <c r="G70" s="16">
        <f t="shared" si="7"/>
        <v>0</v>
      </c>
      <c r="I70" s="16">
        <f t="shared" si="8"/>
        <v>0</v>
      </c>
      <c r="K70" s="16" t="s">
        <v>215</v>
      </c>
      <c r="L70" s="16" t="s">
        <v>215</v>
      </c>
      <c r="M70" s="16" t="s">
        <v>215</v>
      </c>
      <c r="N70" s="16" t="s">
        <v>215</v>
      </c>
      <c r="O70" s="16" t="s">
        <v>215</v>
      </c>
      <c r="P70" s="16" t="s">
        <v>215</v>
      </c>
      <c r="Q70" s="16" t="s">
        <v>215</v>
      </c>
      <c r="R70" s="53" t="s">
        <v>215</v>
      </c>
      <c r="S70" s="53" t="s">
        <v>215</v>
      </c>
      <c r="T70" s="53" t="s">
        <v>215</v>
      </c>
      <c r="V70" s="53" t="s">
        <v>215</v>
      </c>
      <c r="W70" s="53" t="s">
        <v>215</v>
      </c>
      <c r="X70" s="53" t="s">
        <v>215</v>
      </c>
      <c r="Y70" s="53" t="s">
        <v>215</v>
      </c>
      <c r="AE70" s="19" t="s">
        <v>272</v>
      </c>
      <c r="AF70" s="19" t="s">
        <v>280</v>
      </c>
    </row>
    <row r="71" spans="1:32" ht="15.75" customHeight="1" x14ac:dyDescent="0.25">
      <c r="A71" s="16" t="s">
        <v>127</v>
      </c>
      <c r="B71" s="17" t="s">
        <v>201</v>
      </c>
      <c r="C71" s="18">
        <f t="shared" si="6"/>
        <v>0</v>
      </c>
      <c r="G71" s="16">
        <f t="shared" si="7"/>
        <v>0</v>
      </c>
      <c r="I71" s="16">
        <f t="shared" si="8"/>
        <v>0</v>
      </c>
      <c r="K71" s="16" t="s">
        <v>215</v>
      </c>
      <c r="L71" s="16" t="s">
        <v>215</v>
      </c>
      <c r="M71" s="16" t="s">
        <v>215</v>
      </c>
      <c r="N71" s="16" t="s">
        <v>215</v>
      </c>
      <c r="O71" s="16" t="s">
        <v>215</v>
      </c>
      <c r="P71" s="16" t="s">
        <v>215</v>
      </c>
      <c r="Q71" s="16" t="s">
        <v>215</v>
      </c>
      <c r="R71" s="53" t="s">
        <v>215</v>
      </c>
      <c r="S71" s="53" t="s">
        <v>215</v>
      </c>
      <c r="T71" s="53" t="s">
        <v>215</v>
      </c>
      <c r="V71" s="53" t="s">
        <v>215</v>
      </c>
      <c r="W71" s="53" t="s">
        <v>215</v>
      </c>
      <c r="X71" s="53" t="s">
        <v>215</v>
      </c>
      <c r="Y71" s="53" t="s">
        <v>215</v>
      </c>
      <c r="AE71" s="19" t="s">
        <v>273</v>
      </c>
      <c r="AF71" s="19" t="s">
        <v>280</v>
      </c>
    </row>
    <row r="72" spans="1:32" ht="15.75" customHeight="1" x14ac:dyDescent="0.25">
      <c r="A72" s="16" t="s">
        <v>128</v>
      </c>
      <c r="B72" s="17" t="s">
        <v>202</v>
      </c>
      <c r="C72" s="18">
        <f t="shared" si="6"/>
        <v>0</v>
      </c>
      <c r="G72" s="16">
        <f t="shared" si="7"/>
        <v>0</v>
      </c>
      <c r="I72" s="16">
        <f t="shared" si="8"/>
        <v>0</v>
      </c>
      <c r="K72" s="16" t="s">
        <v>215</v>
      </c>
      <c r="L72" s="16" t="s">
        <v>215</v>
      </c>
      <c r="M72" s="16" t="s">
        <v>215</v>
      </c>
      <c r="N72" s="16" t="s">
        <v>215</v>
      </c>
      <c r="O72" s="16" t="s">
        <v>215</v>
      </c>
      <c r="P72" s="16" t="s">
        <v>215</v>
      </c>
      <c r="Q72" s="16" t="s">
        <v>215</v>
      </c>
      <c r="R72" s="53" t="s">
        <v>215</v>
      </c>
      <c r="S72" s="53" t="s">
        <v>215</v>
      </c>
      <c r="T72" s="53" t="s">
        <v>215</v>
      </c>
      <c r="V72" s="53" t="s">
        <v>215</v>
      </c>
      <c r="W72" s="53" t="s">
        <v>215</v>
      </c>
      <c r="X72" s="53" t="s">
        <v>215</v>
      </c>
      <c r="Y72" s="53" t="s">
        <v>215</v>
      </c>
      <c r="AE72" s="19" t="s">
        <v>274</v>
      </c>
      <c r="AF72" s="19" t="s">
        <v>280</v>
      </c>
    </row>
    <row r="73" spans="1:32" ht="15.75" customHeight="1" x14ac:dyDescent="0.25">
      <c r="A73" s="16" t="s">
        <v>129</v>
      </c>
      <c r="B73" s="17" t="s">
        <v>203</v>
      </c>
      <c r="C73" s="18">
        <f t="shared" si="6"/>
        <v>0</v>
      </c>
      <c r="G73" s="16">
        <f t="shared" si="7"/>
        <v>0</v>
      </c>
      <c r="I73" s="16">
        <f t="shared" si="8"/>
        <v>0</v>
      </c>
      <c r="K73" s="16" t="s">
        <v>215</v>
      </c>
      <c r="L73" s="16" t="s">
        <v>215</v>
      </c>
      <c r="M73" s="16" t="s">
        <v>215</v>
      </c>
      <c r="N73" s="16" t="s">
        <v>215</v>
      </c>
      <c r="O73" s="16" t="s">
        <v>215</v>
      </c>
      <c r="P73" s="16" t="s">
        <v>215</v>
      </c>
      <c r="Q73" s="16" t="s">
        <v>215</v>
      </c>
      <c r="R73" s="53" t="s">
        <v>215</v>
      </c>
      <c r="S73" s="53" t="s">
        <v>215</v>
      </c>
      <c r="T73" s="53" t="s">
        <v>215</v>
      </c>
      <c r="V73" s="53" t="s">
        <v>215</v>
      </c>
      <c r="W73" s="53" t="s">
        <v>215</v>
      </c>
      <c r="X73" s="53" t="s">
        <v>215</v>
      </c>
      <c r="Y73" s="53" t="s">
        <v>215</v>
      </c>
      <c r="AE73" s="19" t="s">
        <v>275</v>
      </c>
      <c r="AF73" s="19" t="s">
        <v>280</v>
      </c>
    </row>
    <row r="74" spans="1:32" ht="15.75" customHeight="1" x14ac:dyDescent="0.25">
      <c r="A74" s="16" t="s">
        <v>130</v>
      </c>
      <c r="B74" s="17" t="s">
        <v>204</v>
      </c>
      <c r="C74" s="18">
        <f t="shared" si="6"/>
        <v>0</v>
      </c>
      <c r="G74" s="16">
        <f t="shared" si="7"/>
        <v>0</v>
      </c>
      <c r="I74" s="16">
        <f t="shared" si="8"/>
        <v>0</v>
      </c>
      <c r="K74" s="16" t="s">
        <v>215</v>
      </c>
      <c r="L74" s="16" t="s">
        <v>215</v>
      </c>
      <c r="M74" s="16" t="s">
        <v>215</v>
      </c>
      <c r="N74" s="16" t="s">
        <v>215</v>
      </c>
      <c r="O74" s="16" t="s">
        <v>215</v>
      </c>
      <c r="P74" s="16" t="s">
        <v>215</v>
      </c>
      <c r="Q74" s="16" t="s">
        <v>215</v>
      </c>
      <c r="R74" s="53" t="s">
        <v>215</v>
      </c>
      <c r="S74" s="53" t="s">
        <v>215</v>
      </c>
      <c r="T74" s="53" t="s">
        <v>215</v>
      </c>
      <c r="V74" s="53" t="s">
        <v>215</v>
      </c>
      <c r="W74" s="53" t="s">
        <v>215</v>
      </c>
      <c r="X74" s="53" t="s">
        <v>215</v>
      </c>
      <c r="Y74" s="53" t="s">
        <v>215</v>
      </c>
      <c r="AE74" s="19" t="s">
        <v>276</v>
      </c>
      <c r="AF74" s="19" t="s">
        <v>280</v>
      </c>
    </row>
    <row r="75" spans="1:32" ht="15.75" customHeight="1" x14ac:dyDescent="0.25">
      <c r="A75" s="16" t="s">
        <v>131</v>
      </c>
      <c r="B75" s="17" t="s">
        <v>205</v>
      </c>
      <c r="C75" s="18">
        <f t="shared" si="6"/>
        <v>0</v>
      </c>
      <c r="G75" s="16">
        <f t="shared" si="7"/>
        <v>0</v>
      </c>
      <c r="I75" s="16">
        <f t="shared" si="8"/>
        <v>0</v>
      </c>
      <c r="K75" s="16" t="s">
        <v>215</v>
      </c>
      <c r="L75" s="16" t="s">
        <v>215</v>
      </c>
      <c r="M75" s="16" t="s">
        <v>215</v>
      </c>
      <c r="N75" s="16" t="s">
        <v>215</v>
      </c>
      <c r="O75" s="16" t="s">
        <v>215</v>
      </c>
      <c r="P75" s="16" t="s">
        <v>215</v>
      </c>
      <c r="Q75" s="16" t="s">
        <v>215</v>
      </c>
      <c r="R75" s="53" t="s">
        <v>215</v>
      </c>
      <c r="S75" s="53" t="s">
        <v>215</v>
      </c>
      <c r="T75" s="53" t="s">
        <v>215</v>
      </c>
      <c r="V75" s="53" t="s">
        <v>215</v>
      </c>
      <c r="W75" s="53" t="s">
        <v>215</v>
      </c>
      <c r="X75" s="53" t="s">
        <v>215</v>
      </c>
      <c r="Y75" s="53" t="s">
        <v>215</v>
      </c>
      <c r="AE75" s="19" t="s">
        <v>277</v>
      </c>
      <c r="AF75" s="19" t="s">
        <v>280</v>
      </c>
    </row>
    <row r="76" spans="1:32" ht="15.75" customHeight="1" thickBot="1" x14ac:dyDescent="0.3">
      <c r="A76" s="16" t="s">
        <v>132</v>
      </c>
      <c r="B76" s="17" t="s">
        <v>206</v>
      </c>
      <c r="C76" s="18">
        <f t="shared" si="6"/>
        <v>0</v>
      </c>
      <c r="G76" s="16">
        <f t="shared" si="7"/>
        <v>0</v>
      </c>
      <c r="I76" s="16">
        <f t="shared" si="8"/>
        <v>0</v>
      </c>
      <c r="K76" s="16" t="s">
        <v>215</v>
      </c>
      <c r="L76" s="16" t="s">
        <v>215</v>
      </c>
      <c r="M76" s="16" t="s">
        <v>215</v>
      </c>
      <c r="N76" s="16" t="s">
        <v>215</v>
      </c>
      <c r="O76" s="16" t="s">
        <v>215</v>
      </c>
      <c r="P76" s="16" t="s">
        <v>215</v>
      </c>
      <c r="Q76" s="16" t="s">
        <v>215</v>
      </c>
      <c r="R76" s="53" t="s">
        <v>215</v>
      </c>
      <c r="S76" s="53" t="s">
        <v>215</v>
      </c>
      <c r="T76" s="53" t="s">
        <v>215</v>
      </c>
      <c r="V76" s="53" t="s">
        <v>215</v>
      </c>
      <c r="W76" s="53" t="s">
        <v>215</v>
      </c>
      <c r="X76" s="53" t="s">
        <v>215</v>
      </c>
      <c r="Y76" s="53" t="s">
        <v>215</v>
      </c>
      <c r="AE76" s="19" t="s">
        <v>278</v>
      </c>
      <c r="AF76" s="19" t="s">
        <v>280</v>
      </c>
    </row>
  </sheetData>
  <mergeCells count="2">
    <mergeCell ref="K3:T3"/>
    <mergeCell ref="V3:Y3"/>
  </mergeCells>
  <conditionalFormatting sqref="A1">
    <cfRule type="containsText" dxfId="0" priority="1" operator="containsText" text="O-">
      <formula>NOT(ISERROR(SEARCH("O-",A1)))</formula>
    </cfRule>
  </conditionalFormatting>
  <dataValidations count="1">
    <dataValidation type="list" allowBlank="1" showInputMessage="1" showErrorMessage="1" sqref="C1" xr:uid="{F2413876-6CEC-44DE-AEF4-7114DF7AB9F3}">
      <formula1>$AA$5:$AA$30</formula1>
    </dataValidation>
  </dataValidations>
  <pageMargins left="0.75" right="0.75" top="1" bottom="1" header="0.5" footer="0.5"/>
  <pageSetup scale="70" fitToHeight="7" orientation="landscape" r:id="rId1"/>
  <headerFooter alignWithMargins="0">
    <oddFooter>&amp;C(09/28/2009)_x000D_
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77BAE-1A0E-42F7-B30A-8B8184BBA320}">
  <dimension ref="A1"/>
  <sheetViews>
    <sheetView workbookViewId="0"/>
  </sheetViews>
  <sheetFormatPr defaultRowHeight="12.75" x14ac:dyDescent="0.2"/>
  <cols>
    <col min="2" max="2" width="67.7109375" customWidth="1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7BAEE-1BDD-49E0-98A9-BF3286CFA15C}">
  <dimension ref="A1:AB30"/>
  <sheetViews>
    <sheetView tabSelected="1" zoomScaleNormal="100" workbookViewId="0"/>
  </sheetViews>
  <sheetFormatPr defaultColWidth="9.140625" defaultRowHeight="15" customHeight="1" x14ac:dyDescent="0.25"/>
  <cols>
    <col min="1" max="1" width="9.140625" style="20" customWidth="1"/>
    <col min="2" max="2" width="46.140625" style="20" customWidth="1"/>
    <col min="3" max="3" width="15.5703125" style="20" customWidth="1"/>
    <col min="4" max="4" width="3" style="20" customWidth="1"/>
    <col min="5" max="5" width="4.42578125" style="20" customWidth="1"/>
    <col min="6" max="6" width="2" style="20" customWidth="1"/>
    <col min="7" max="7" width="9.140625" style="20" customWidth="1"/>
    <col min="8" max="8" width="2.5703125" style="20" customWidth="1"/>
    <col min="9" max="9" width="9.140625" style="20" customWidth="1"/>
    <col min="10" max="10" width="3" style="20" customWidth="1"/>
    <col min="11" max="20" width="9.140625" style="20" customWidth="1"/>
    <col min="21" max="21" width="2.42578125" style="20" customWidth="1"/>
    <col min="22" max="16384" width="9.140625" style="20"/>
  </cols>
  <sheetData>
    <row r="1" spans="1:28" x14ac:dyDescent="0.25">
      <c r="A1" s="21"/>
      <c r="B1" s="22" t="s">
        <v>0</v>
      </c>
      <c r="C1" s="23">
        <v>55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</row>
    <row r="2" spans="1:28" x14ac:dyDescent="0.25">
      <c r="A2" s="21"/>
      <c r="B2" s="22" t="s">
        <v>1</v>
      </c>
      <c r="C2" s="24">
        <v>0.15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</row>
    <row r="3" spans="1:28" ht="15.75" x14ac:dyDescent="0.25">
      <c r="A3" s="21"/>
      <c r="B3" s="1" t="s">
        <v>2</v>
      </c>
      <c r="C3" s="3">
        <v>0.1</v>
      </c>
      <c r="D3" s="16"/>
      <c r="E3" s="4"/>
      <c r="F3" s="16"/>
      <c r="G3" s="16"/>
      <c r="H3" s="16"/>
      <c r="I3" s="16"/>
      <c r="J3" s="16"/>
      <c r="K3" s="88" t="s">
        <v>3</v>
      </c>
      <c r="L3" s="88"/>
      <c r="M3" s="88"/>
      <c r="N3" s="88"/>
      <c r="O3" s="88"/>
      <c r="P3" s="88"/>
      <c r="Q3" s="88"/>
      <c r="R3" s="88"/>
      <c r="S3" s="88"/>
      <c r="T3" s="88"/>
      <c r="U3" s="19"/>
      <c r="V3" s="88" t="s">
        <v>4</v>
      </c>
      <c r="W3" s="88"/>
      <c r="X3" s="88"/>
      <c r="Y3" s="88"/>
      <c r="Z3" s="21"/>
      <c r="AA3" s="21"/>
      <c r="AB3" s="21"/>
    </row>
    <row r="4" spans="1:28" ht="183.75" thickBot="1" x14ac:dyDescent="0.3">
      <c r="A4" s="21"/>
      <c r="B4" s="17"/>
      <c r="C4" s="18"/>
      <c r="D4" s="16"/>
      <c r="E4" s="9" t="s">
        <v>8</v>
      </c>
      <c r="F4" s="16"/>
      <c r="G4" s="9" t="s">
        <v>9</v>
      </c>
      <c r="H4" s="10"/>
      <c r="I4" s="9" t="s">
        <v>10</v>
      </c>
      <c r="J4" s="10"/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15</v>
      </c>
      <c r="P4" s="10" t="s">
        <v>16</v>
      </c>
      <c r="Q4" s="10" t="s">
        <v>17</v>
      </c>
      <c r="R4" s="10" t="s">
        <v>18</v>
      </c>
      <c r="S4" s="10" t="s">
        <v>19</v>
      </c>
      <c r="T4" s="10" t="s">
        <v>20</v>
      </c>
      <c r="U4" s="19"/>
      <c r="V4" s="19"/>
      <c r="W4" s="19"/>
      <c r="X4" s="19"/>
      <c r="Y4" s="19"/>
      <c r="Z4" s="21"/>
      <c r="AA4" s="21"/>
      <c r="AB4" s="21"/>
    </row>
    <row r="5" spans="1:28" ht="16.5" thickBot="1" x14ac:dyDescent="0.3">
      <c r="B5" s="25" t="s">
        <v>6</v>
      </c>
      <c r="C5" s="26" t="s">
        <v>7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9"/>
      <c r="S5" s="19"/>
      <c r="T5" s="19"/>
      <c r="U5" s="19"/>
      <c r="V5" s="19"/>
      <c r="W5" s="19"/>
      <c r="X5" s="19"/>
      <c r="Y5" s="19"/>
      <c r="Z5" s="21"/>
      <c r="AA5" s="27" t="s">
        <v>25</v>
      </c>
      <c r="AB5" s="27" t="s">
        <v>26</v>
      </c>
    </row>
    <row r="6" spans="1:28" ht="15.75" x14ac:dyDescent="0.25">
      <c r="B6" s="28"/>
      <c r="C6" s="29">
        <f t="shared" ref="C6:C16" si="0">ROUND(SUM(K6:T6)*$C$1+I6+(SUM(K6:T6)*$C$1+I6)*(E6*($C$2+$C$3)),0)</f>
        <v>0</v>
      </c>
      <c r="D6" s="16"/>
      <c r="E6" s="30"/>
      <c r="F6" s="31"/>
      <c r="G6" s="32">
        <f t="shared" ref="G6:G16" si="1">SUM(K6:T6)</f>
        <v>0</v>
      </c>
      <c r="H6" s="32"/>
      <c r="I6" s="33">
        <f t="shared" ref="I6:I16" si="2">ROUND(SUM(V6:Y6)*(1+$C$2+$C$3),0)</f>
        <v>0</v>
      </c>
      <c r="J6" s="32"/>
      <c r="K6" s="32"/>
      <c r="L6" s="31"/>
      <c r="M6" s="31"/>
      <c r="N6" s="31"/>
      <c r="O6" s="31"/>
      <c r="P6" s="31"/>
      <c r="Q6" s="31"/>
      <c r="R6" s="34"/>
      <c r="S6" s="34"/>
      <c r="T6" s="34"/>
      <c r="U6" s="35"/>
      <c r="V6" s="36"/>
      <c r="W6" s="36"/>
      <c r="X6" s="36"/>
      <c r="Y6" s="37"/>
      <c r="Z6" s="21"/>
      <c r="AA6" s="27">
        <v>62</v>
      </c>
      <c r="AB6" s="27" t="s">
        <v>30</v>
      </c>
    </row>
    <row r="7" spans="1:28" ht="15.75" x14ac:dyDescent="0.25">
      <c r="B7" s="28"/>
      <c r="C7" s="29">
        <f t="shared" si="0"/>
        <v>0</v>
      </c>
      <c r="D7" s="16"/>
      <c r="E7" s="38"/>
      <c r="F7" s="39"/>
      <c r="G7" s="40">
        <f t="shared" si="1"/>
        <v>0</v>
      </c>
      <c r="H7" s="40"/>
      <c r="I7" s="41">
        <f t="shared" si="2"/>
        <v>0</v>
      </c>
      <c r="J7" s="40"/>
      <c r="K7" s="40"/>
      <c r="L7" s="40"/>
      <c r="M7" s="40"/>
      <c r="N7" s="40"/>
      <c r="O7" s="40"/>
      <c r="P7" s="40"/>
      <c r="Q7" s="40"/>
      <c r="R7" s="42"/>
      <c r="S7" s="42"/>
      <c r="T7" s="42"/>
      <c r="U7" s="43"/>
      <c r="V7" s="44"/>
      <c r="W7" s="45"/>
      <c r="X7" s="45"/>
      <c r="Y7" s="46"/>
      <c r="Z7" s="21"/>
      <c r="AA7" s="27">
        <v>52</v>
      </c>
      <c r="AB7" s="27" t="s">
        <v>31</v>
      </c>
    </row>
    <row r="8" spans="1:28" ht="15.75" x14ac:dyDescent="0.25">
      <c r="B8" s="28"/>
      <c r="C8" s="29">
        <f t="shared" si="0"/>
        <v>0</v>
      </c>
      <c r="D8" s="16"/>
      <c r="E8" s="47"/>
      <c r="F8" s="40"/>
      <c r="G8" s="40">
        <f t="shared" si="1"/>
        <v>0</v>
      </c>
      <c r="H8" s="40"/>
      <c r="I8" s="41">
        <f>SUM(V8:Y8)*(1+$C$2+$C$3)</f>
        <v>0</v>
      </c>
      <c r="J8" s="40"/>
      <c r="K8" s="40"/>
      <c r="L8" s="40"/>
      <c r="M8" s="40"/>
      <c r="N8" s="40"/>
      <c r="O8" s="40"/>
      <c r="P8" s="40"/>
      <c r="Q8" s="40"/>
      <c r="R8" s="42"/>
      <c r="S8" s="42"/>
      <c r="T8" s="42"/>
      <c r="U8" s="43"/>
      <c r="V8" s="44"/>
      <c r="W8" s="48"/>
      <c r="X8" s="45"/>
      <c r="Y8" s="46"/>
      <c r="Z8" s="21"/>
      <c r="AA8" s="27">
        <v>56</v>
      </c>
      <c r="AB8" s="27" t="s">
        <v>32</v>
      </c>
    </row>
    <row r="9" spans="1:28" ht="15.75" x14ac:dyDescent="0.25">
      <c r="B9" s="28"/>
      <c r="C9" s="29">
        <f t="shared" si="0"/>
        <v>0</v>
      </c>
      <c r="D9" s="16"/>
      <c r="E9" s="47"/>
      <c r="F9" s="40"/>
      <c r="G9" s="40">
        <f t="shared" si="1"/>
        <v>0</v>
      </c>
      <c r="H9" s="40"/>
      <c r="I9" s="41">
        <f t="shared" si="2"/>
        <v>0</v>
      </c>
      <c r="J9" s="40"/>
      <c r="K9" s="40"/>
      <c r="L9" s="40"/>
      <c r="M9" s="40"/>
      <c r="N9" s="40"/>
      <c r="O9" s="40"/>
      <c r="P9" s="40"/>
      <c r="Q9" s="40"/>
      <c r="R9" s="42"/>
      <c r="S9" s="42"/>
      <c r="T9" s="42"/>
      <c r="U9" s="43"/>
      <c r="V9" s="48"/>
      <c r="W9" s="48"/>
      <c r="X9" s="48"/>
      <c r="Y9" s="49"/>
      <c r="Z9" s="21"/>
      <c r="AA9" s="27">
        <v>50</v>
      </c>
      <c r="AB9" s="27" t="s">
        <v>33</v>
      </c>
    </row>
    <row r="10" spans="1:28" ht="15.75" x14ac:dyDescent="0.25">
      <c r="B10" s="28"/>
      <c r="C10" s="29">
        <f t="shared" si="0"/>
        <v>0</v>
      </c>
      <c r="D10" s="16"/>
      <c r="E10" s="47"/>
      <c r="F10" s="40"/>
      <c r="G10" s="39">
        <f t="shared" si="1"/>
        <v>0</v>
      </c>
      <c r="H10" s="39"/>
      <c r="I10" s="50">
        <f t="shared" si="2"/>
        <v>0</v>
      </c>
      <c r="J10" s="40"/>
      <c r="K10" s="40"/>
      <c r="L10" s="40"/>
      <c r="M10" s="40"/>
      <c r="N10" s="40"/>
      <c r="O10" s="40"/>
      <c r="P10" s="40"/>
      <c r="Q10" s="40"/>
      <c r="R10" s="42"/>
      <c r="S10" s="42"/>
      <c r="T10" s="42"/>
      <c r="U10" s="43"/>
      <c r="V10" s="48"/>
      <c r="W10" s="48"/>
      <c r="X10" s="48"/>
      <c r="Y10" s="49"/>
      <c r="Z10" s="21"/>
      <c r="AA10" s="27">
        <v>60</v>
      </c>
      <c r="AB10" s="27" t="s">
        <v>34</v>
      </c>
    </row>
    <row r="11" spans="1:28" ht="15.75" x14ac:dyDescent="0.25">
      <c r="B11" s="28"/>
      <c r="C11" s="29">
        <f t="shared" si="0"/>
        <v>0</v>
      </c>
      <c r="D11" s="16"/>
      <c r="E11" s="47"/>
      <c r="F11" s="40"/>
      <c r="G11" s="39">
        <f t="shared" si="1"/>
        <v>0</v>
      </c>
      <c r="H11" s="39"/>
      <c r="I11" s="50">
        <f t="shared" si="2"/>
        <v>0</v>
      </c>
      <c r="J11" s="40"/>
      <c r="K11" s="40"/>
      <c r="L11" s="40"/>
      <c r="M11" s="40"/>
      <c r="N11" s="40"/>
      <c r="O11" s="40"/>
      <c r="P11" s="40"/>
      <c r="Q11" s="40"/>
      <c r="R11" s="42"/>
      <c r="S11" s="42"/>
      <c r="T11" s="42"/>
      <c r="U11" s="43"/>
      <c r="V11" s="48"/>
      <c r="W11" s="48"/>
      <c r="X11" s="48"/>
      <c r="Y11" s="49"/>
      <c r="Z11" s="21"/>
      <c r="AA11" s="27">
        <v>64</v>
      </c>
      <c r="AB11" s="27" t="s">
        <v>36</v>
      </c>
    </row>
    <row r="12" spans="1:28" ht="15.75" x14ac:dyDescent="0.25">
      <c r="B12" s="28"/>
      <c r="C12" s="29">
        <f t="shared" si="0"/>
        <v>0</v>
      </c>
      <c r="D12" s="16"/>
      <c r="E12" s="47"/>
      <c r="F12" s="40"/>
      <c r="G12" s="39">
        <f t="shared" si="1"/>
        <v>0</v>
      </c>
      <c r="H12" s="39"/>
      <c r="I12" s="50">
        <f t="shared" si="2"/>
        <v>0</v>
      </c>
      <c r="J12" s="40"/>
      <c r="K12" s="40"/>
      <c r="L12" s="40"/>
      <c r="M12" s="40"/>
      <c r="N12" s="40"/>
      <c r="O12" s="40"/>
      <c r="P12" s="40"/>
      <c r="Q12" s="40"/>
      <c r="R12" s="42"/>
      <c r="S12" s="42"/>
      <c r="T12" s="42"/>
      <c r="U12" s="43"/>
      <c r="V12" s="48"/>
      <c r="W12" s="48"/>
      <c r="X12" s="48"/>
      <c r="Y12" s="49"/>
      <c r="Z12" s="21"/>
      <c r="AA12" s="27">
        <v>55</v>
      </c>
      <c r="AB12" s="27" t="s">
        <v>37</v>
      </c>
    </row>
    <row r="13" spans="1:28" ht="15.75" x14ac:dyDescent="0.25">
      <c r="B13" s="28"/>
      <c r="C13" s="29">
        <f t="shared" si="0"/>
        <v>0</v>
      </c>
      <c r="D13" s="16"/>
      <c r="E13" s="47"/>
      <c r="F13" s="40"/>
      <c r="G13" s="39">
        <f t="shared" si="1"/>
        <v>0</v>
      </c>
      <c r="H13" s="39"/>
      <c r="I13" s="50">
        <f t="shared" si="2"/>
        <v>0</v>
      </c>
      <c r="J13" s="40"/>
      <c r="K13" s="40"/>
      <c r="L13" s="40"/>
      <c r="M13" s="40"/>
      <c r="N13" s="40"/>
      <c r="O13" s="40"/>
      <c r="P13" s="40"/>
      <c r="Q13" s="40"/>
      <c r="R13" s="42"/>
      <c r="S13" s="42"/>
      <c r="T13" s="42"/>
      <c r="U13" s="43"/>
      <c r="V13" s="48"/>
      <c r="W13" s="48"/>
      <c r="X13" s="48"/>
      <c r="Y13" s="49"/>
      <c r="Z13" s="21"/>
      <c r="AA13" s="27">
        <v>56</v>
      </c>
      <c r="AB13" s="27" t="s">
        <v>38</v>
      </c>
    </row>
    <row r="14" spans="1:28" ht="15.75" x14ac:dyDescent="0.25">
      <c r="B14" s="28"/>
      <c r="C14" s="29">
        <f t="shared" si="0"/>
        <v>0</v>
      </c>
      <c r="D14" s="16"/>
      <c r="E14" s="47"/>
      <c r="F14" s="40"/>
      <c r="G14" s="39">
        <f t="shared" si="1"/>
        <v>0</v>
      </c>
      <c r="H14" s="39"/>
      <c r="I14" s="50">
        <f t="shared" si="2"/>
        <v>0</v>
      </c>
      <c r="J14" s="40"/>
      <c r="K14" s="40"/>
      <c r="L14" s="40"/>
      <c r="M14" s="40"/>
      <c r="N14" s="40"/>
      <c r="O14" s="40"/>
      <c r="P14" s="40"/>
      <c r="Q14" s="40"/>
      <c r="R14" s="42"/>
      <c r="S14" s="42"/>
      <c r="T14" s="42"/>
      <c r="U14" s="43"/>
      <c r="V14" s="48"/>
      <c r="W14" s="48"/>
      <c r="X14" s="48"/>
      <c r="Y14" s="49"/>
      <c r="Z14" s="21"/>
      <c r="AA14" s="27">
        <v>55</v>
      </c>
      <c r="AB14" s="27" t="s">
        <v>39</v>
      </c>
    </row>
    <row r="15" spans="1:28" ht="15.75" x14ac:dyDescent="0.25">
      <c r="B15" s="28"/>
      <c r="C15" s="29">
        <f t="shared" si="0"/>
        <v>0</v>
      </c>
      <c r="D15" s="16"/>
      <c r="E15" s="47"/>
      <c r="F15" s="40"/>
      <c r="G15" s="39">
        <f t="shared" si="1"/>
        <v>0</v>
      </c>
      <c r="H15" s="39"/>
      <c r="I15" s="50">
        <f t="shared" si="2"/>
        <v>0</v>
      </c>
      <c r="J15" s="40"/>
      <c r="K15" s="40"/>
      <c r="L15" s="40"/>
      <c r="M15" s="40"/>
      <c r="N15" s="40"/>
      <c r="O15" s="40"/>
      <c r="P15" s="40"/>
      <c r="Q15" s="40"/>
      <c r="R15" s="42"/>
      <c r="S15" s="42"/>
      <c r="T15" s="42"/>
      <c r="U15" s="43"/>
      <c r="V15" s="48"/>
      <c r="W15" s="48"/>
      <c r="X15" s="48"/>
      <c r="Y15" s="49"/>
      <c r="Z15" s="21"/>
      <c r="AA15" s="27">
        <v>55</v>
      </c>
      <c r="AB15" s="27" t="s">
        <v>39</v>
      </c>
    </row>
    <row r="16" spans="1:28" ht="15.75" x14ac:dyDescent="0.25">
      <c r="B16" s="28"/>
      <c r="C16" s="29">
        <f t="shared" si="0"/>
        <v>0</v>
      </c>
      <c r="D16" s="16"/>
      <c r="E16" s="47"/>
      <c r="F16" s="40"/>
      <c r="G16" s="39">
        <f t="shared" si="1"/>
        <v>0</v>
      </c>
      <c r="H16" s="39"/>
      <c r="I16" s="50">
        <f t="shared" si="2"/>
        <v>0</v>
      </c>
      <c r="J16" s="40"/>
      <c r="K16" s="40"/>
      <c r="L16" s="40"/>
      <c r="M16" s="40"/>
      <c r="N16" s="40"/>
      <c r="O16" s="40"/>
      <c r="P16" s="40"/>
      <c r="Q16" s="40"/>
      <c r="R16" s="42"/>
      <c r="S16" s="42"/>
      <c r="T16" s="42"/>
      <c r="U16" s="43"/>
      <c r="V16" s="48"/>
      <c r="W16" s="48"/>
      <c r="X16" s="48"/>
      <c r="Y16" s="49"/>
      <c r="Z16" s="21"/>
      <c r="AA16" s="27">
        <v>50</v>
      </c>
      <c r="AB16" s="27" t="s">
        <v>41</v>
      </c>
    </row>
    <row r="17" spans="5:28" x14ac:dyDescent="0.25"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2"/>
      <c r="S17" s="52"/>
      <c r="T17" s="52"/>
      <c r="U17" s="21"/>
      <c r="V17" s="21"/>
      <c r="W17" s="21"/>
      <c r="X17" s="21"/>
      <c r="Y17" s="21"/>
      <c r="Z17" s="21"/>
      <c r="AA17" s="27">
        <v>55</v>
      </c>
      <c r="AB17" s="27" t="s">
        <v>42</v>
      </c>
    </row>
    <row r="18" spans="5:28" x14ac:dyDescent="0.25"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2"/>
      <c r="S18" s="52"/>
      <c r="T18" s="52"/>
      <c r="U18" s="21"/>
      <c r="V18" s="21"/>
      <c r="W18" s="21"/>
      <c r="X18" s="21"/>
      <c r="Y18" s="21"/>
      <c r="Z18" s="21"/>
      <c r="AA18" s="27">
        <v>45</v>
      </c>
      <c r="AB18" s="27" t="s">
        <v>43</v>
      </c>
    </row>
    <row r="19" spans="5:28" x14ac:dyDescent="0.25"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2"/>
      <c r="S19" s="52"/>
      <c r="T19" s="52"/>
      <c r="U19" s="21"/>
      <c r="V19" s="21"/>
      <c r="W19" s="21"/>
      <c r="X19" s="21"/>
      <c r="Y19" s="21"/>
      <c r="Z19" s="21"/>
      <c r="AA19" s="27">
        <v>62</v>
      </c>
      <c r="AB19" s="27" t="s">
        <v>44</v>
      </c>
    </row>
    <row r="20" spans="5:28" x14ac:dyDescent="0.25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7">
        <v>49</v>
      </c>
      <c r="AB20" s="27" t="s">
        <v>45</v>
      </c>
    </row>
    <row r="21" spans="5:28" x14ac:dyDescent="0.25"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7">
        <v>60</v>
      </c>
      <c r="AB21" s="27" t="s">
        <v>46</v>
      </c>
    </row>
    <row r="22" spans="5:28" x14ac:dyDescent="0.25"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7">
        <v>51</v>
      </c>
      <c r="AB22" s="27" t="s">
        <v>47</v>
      </c>
    </row>
    <row r="23" spans="5:28" x14ac:dyDescent="0.25"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7">
        <v>57</v>
      </c>
      <c r="AB23" s="27" t="s">
        <v>48</v>
      </c>
    </row>
    <row r="24" spans="5:28" x14ac:dyDescent="0.25"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7">
        <v>55</v>
      </c>
      <c r="AB24" s="27" t="s">
        <v>49</v>
      </c>
    </row>
    <row r="25" spans="5:28" x14ac:dyDescent="0.25"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7">
        <v>67</v>
      </c>
      <c r="AB25" s="27" t="s">
        <v>50</v>
      </c>
    </row>
    <row r="26" spans="5:28" x14ac:dyDescent="0.25"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7">
        <v>55</v>
      </c>
      <c r="AB26" s="27" t="s">
        <v>51</v>
      </c>
    </row>
    <row r="27" spans="5:28" x14ac:dyDescent="0.25"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7">
        <v>55</v>
      </c>
      <c r="AB27" s="27" t="s">
        <v>52</v>
      </c>
    </row>
    <row r="28" spans="5:28" x14ac:dyDescent="0.25"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7">
        <v>65</v>
      </c>
      <c r="AB28" s="27" t="s">
        <v>53</v>
      </c>
    </row>
    <row r="29" spans="5:28" x14ac:dyDescent="0.25"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7">
        <v>48</v>
      </c>
      <c r="AB29" s="27" t="s">
        <v>54</v>
      </c>
    </row>
    <row r="30" spans="5:28" x14ac:dyDescent="0.25"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7">
        <v>60</v>
      </c>
      <c r="AB30" s="27" t="s">
        <v>55</v>
      </c>
    </row>
  </sheetData>
  <mergeCells count="2">
    <mergeCell ref="K3:T3"/>
    <mergeCell ref="V3:Y3"/>
  </mergeCells>
  <dataValidations count="1">
    <dataValidation type="list" allowBlank="1" showInputMessage="1" showErrorMessage="1" sqref="C1" xr:uid="{B688CCC6-2207-41EB-9A46-FD757E106866}">
      <formula1>$AA$6:$AA$30</formula1>
    </dataValidation>
  </dataValidations>
  <pageMargins left="0.7" right="0.7" top="0.75" bottom="0.75" header="0.3" footer="0.3"/>
  <pageSetup orientation="portrait"/>
</worksheet>
</file>

<file path=docMetadata/LabelInfo.xml><?xml version="1.0" encoding="utf-8"?>
<clbl:labelList xmlns:clbl="http://schemas.microsoft.com/office/2020/mipLabelMetadata">
  <clbl:label id="{92e6ee01-78e3-4d3d-b9c6-9137d2ceeedc}" enabled="1" method="Privileged" siteId="{369ba0d5-02cb-4d2f-94fd-9212cc24b78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SOS&amp;S</vt:lpstr>
      <vt:lpstr>CostEstimateBreakdowns</vt:lpstr>
      <vt:lpstr>Sheet1</vt:lpstr>
      <vt:lpstr>CostEstimateTemplate</vt:lpstr>
      <vt:lpstr>'SOS&amp;S'!_Toc234937734</vt:lpstr>
      <vt:lpstr>CostEstimateBreakdowns!Print_Titles</vt:lpstr>
      <vt:lpstr>'SOS&amp;S'!Print_Titles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Herron, Adryan R ENS USCG SFLC (USA)</dc:creator>
  <cp:keywords/>
  <dc:description/>
  <cp:lastModifiedBy>Martinez, Sandra A CIV</cp:lastModifiedBy>
  <cp:lastPrinted>2026-07-14T17:50:44Z</cp:lastPrinted>
  <dcterms:created xsi:type="dcterms:W3CDTF">2026-06-10T14:40:59Z</dcterms:created>
  <dcterms:modified xsi:type="dcterms:W3CDTF">2026-10-19T18:57:34Z</dcterms:modified>
  <cp:category/>
</cp:coreProperties>
</file>