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PHARMACY\UFBPA\BPA &amp; ADP Preaward\FY27Q1 - RFQ HT9402-26-Q-9400\NAD\HT9402-26-Q-9404 October\Solicitation Items\"/>
    </mc:Choice>
  </mc:AlternateContent>
  <xr:revisionPtr revIDLastSave="0" documentId="13_ncr:1_{AA73352E-E2D0-4AC3-9410-651BCC864474}" xr6:coauthVersionLast="47" xr6:coauthVersionMax="47" xr10:uidLastSave="{00000000-0000-0000-0000-000000000000}"/>
  <bookViews>
    <workbookView xWindow="-57720" yWindow="-7365" windowWidth="29040" windowHeight="15720" firstSheet="1" activeTab="1" xr2:uid="{00000000-000D-0000-FFFF-FFFF00000000}"/>
  </bookViews>
  <sheets>
    <sheet name="BPA" sheetId="4" state="hidden" r:id="rId1"/>
    <sheet name="ADP (non-FAMP Discount)" sheetId="1" r:id="rId2"/>
    <sheet name="ADP (WAC Discount)" sheetId="7" r:id="rId3"/>
  </sheets>
  <calcPr calcId="191029"/>
  <customWorkbookViews>
    <customWorkbookView name="Hudson W. Tompkins - Personal View" guid="{D9F77BF7-A32D-418A-A0F1-BD82524C2AF7}" mergeInterval="0" personalView="1" maximized="1" xWindow="-16" yWindow="-2" windowWidth="3872" windowHeight="207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2" i="7" l="1"/>
  <c r="D142" i="7"/>
  <c r="C142" i="7"/>
  <c r="E129" i="7"/>
  <c r="D129" i="7"/>
  <c r="C129" i="7"/>
  <c r="E116" i="7"/>
  <c r="D116" i="7"/>
  <c r="C116" i="7"/>
  <c r="E103" i="7"/>
  <c r="D103" i="7"/>
  <c r="C103" i="7"/>
  <c r="E90" i="7"/>
  <c r="D90" i="7"/>
  <c r="C90" i="7"/>
  <c r="E77" i="7"/>
  <c r="D77" i="7"/>
  <c r="C77" i="7"/>
  <c r="E64" i="7"/>
  <c r="D64" i="7"/>
  <c r="C64" i="7"/>
  <c r="E51" i="7"/>
  <c r="D51" i="7"/>
  <c r="C51" i="7"/>
  <c r="C38" i="7"/>
  <c r="D38" i="7"/>
  <c r="E38" i="7"/>
  <c r="E143" i="7"/>
  <c r="D143" i="7"/>
  <c r="C143" i="7"/>
  <c r="E141" i="7"/>
  <c r="D141" i="7"/>
  <c r="C141" i="7"/>
  <c r="E130" i="7"/>
  <c r="D130" i="7"/>
  <c r="C130" i="7"/>
  <c r="E128" i="7"/>
  <c r="D128" i="7"/>
  <c r="C128" i="7"/>
  <c r="E117" i="7"/>
  <c r="D117" i="7"/>
  <c r="C117" i="7"/>
  <c r="E115" i="7"/>
  <c r="D115" i="7"/>
  <c r="C115" i="7"/>
  <c r="E104" i="7"/>
  <c r="D104" i="7"/>
  <c r="C104" i="7"/>
  <c r="E102" i="7"/>
  <c r="D102" i="7"/>
  <c r="C102" i="7"/>
  <c r="E91" i="7"/>
  <c r="D91" i="7"/>
  <c r="C91" i="7"/>
  <c r="E89" i="7"/>
  <c r="D89" i="7"/>
  <c r="C89" i="7"/>
  <c r="E78" i="7"/>
  <c r="D78" i="7"/>
  <c r="C78" i="7"/>
  <c r="E76" i="7"/>
  <c r="D76" i="7"/>
  <c r="C76" i="7"/>
  <c r="E65" i="7"/>
  <c r="D65" i="7"/>
  <c r="C65" i="7"/>
  <c r="E63" i="7"/>
  <c r="D63" i="7"/>
  <c r="C63" i="7"/>
  <c r="E52" i="7"/>
  <c r="D52" i="7"/>
  <c r="C52" i="7"/>
  <c r="E50" i="7"/>
  <c r="D50" i="7"/>
  <c r="C50" i="7"/>
  <c r="E39" i="7"/>
  <c r="E37" i="7"/>
  <c r="D39" i="7"/>
  <c r="D37" i="7"/>
  <c r="C39" i="7"/>
  <c r="C37" i="7"/>
  <c r="G143" i="4" l="1"/>
  <c r="G142" i="4"/>
  <c r="G141" i="4"/>
  <c r="G130" i="4"/>
  <c r="G129" i="4"/>
  <c r="G128" i="4"/>
  <c r="G117" i="4"/>
  <c r="G116" i="4"/>
  <c r="G115" i="4"/>
  <c r="G104" i="4"/>
  <c r="G103" i="4"/>
  <c r="G102" i="4"/>
  <c r="G91" i="4"/>
  <c r="G90" i="4"/>
  <c r="G89" i="4"/>
  <c r="G78" i="4"/>
  <c r="G77" i="4"/>
  <c r="G76" i="4"/>
  <c r="G65" i="4"/>
  <c r="G64" i="4"/>
  <c r="G63" i="4"/>
  <c r="G52" i="4"/>
  <c r="G51" i="4"/>
  <c r="G50" i="4"/>
  <c r="G39" i="4"/>
  <c r="G38" i="4"/>
  <c r="G37" i="4"/>
  <c r="G26" i="4"/>
  <c r="G25" i="4"/>
  <c r="F142" i="7"/>
  <c r="F143" i="7" s="1"/>
  <c r="F129" i="7"/>
  <c r="F130" i="7" s="1"/>
  <c r="F116" i="7"/>
  <c r="F117" i="7" s="1"/>
  <c r="F103" i="7"/>
  <c r="F104" i="7" s="1"/>
  <c r="F90" i="7"/>
  <c r="F91" i="7" s="1"/>
  <c r="F78" i="7"/>
  <c r="F77" i="7"/>
  <c r="F64" i="7"/>
  <c r="F65" i="7" s="1"/>
  <c r="F51" i="7"/>
  <c r="F52" i="7" s="1"/>
  <c r="F38" i="7"/>
  <c r="F39" i="7" s="1"/>
  <c r="F25" i="7"/>
  <c r="F26" i="7" s="1"/>
  <c r="H143" i="4" l="1"/>
  <c r="E143" i="4"/>
  <c r="D143" i="4"/>
  <c r="C143" i="4"/>
  <c r="H142" i="4"/>
  <c r="E142" i="4"/>
  <c r="D142" i="4"/>
  <c r="C142" i="4"/>
  <c r="H141" i="4"/>
  <c r="E141" i="4"/>
  <c r="D141" i="4"/>
  <c r="C141" i="4"/>
  <c r="B140" i="4"/>
  <c r="H130" i="4"/>
  <c r="E130" i="4"/>
  <c r="D130" i="4"/>
  <c r="C130" i="4"/>
  <c r="H129" i="4"/>
  <c r="E129" i="4"/>
  <c r="D129" i="4"/>
  <c r="C129" i="4"/>
  <c r="H128" i="4"/>
  <c r="E128" i="4"/>
  <c r="D128" i="4"/>
  <c r="C128" i="4"/>
  <c r="B127" i="4"/>
  <c r="H117" i="4"/>
  <c r="E117" i="4"/>
  <c r="D117" i="4"/>
  <c r="C117" i="4"/>
  <c r="H116" i="4"/>
  <c r="E116" i="4"/>
  <c r="D116" i="4"/>
  <c r="C116" i="4"/>
  <c r="H115" i="4"/>
  <c r="E115" i="4"/>
  <c r="D115" i="4"/>
  <c r="C115" i="4"/>
  <c r="B114" i="4"/>
  <c r="H104" i="4"/>
  <c r="E104" i="4"/>
  <c r="D104" i="4"/>
  <c r="C104" i="4"/>
  <c r="H103" i="4"/>
  <c r="E103" i="4"/>
  <c r="D103" i="4"/>
  <c r="C103" i="4"/>
  <c r="H102" i="4"/>
  <c r="E102" i="4"/>
  <c r="D102" i="4"/>
  <c r="C102" i="4"/>
  <c r="B101" i="4"/>
  <c r="H91" i="4"/>
  <c r="E91" i="4"/>
  <c r="D91" i="4"/>
  <c r="C91" i="4"/>
  <c r="H90" i="4"/>
  <c r="E90" i="4"/>
  <c r="D90" i="4"/>
  <c r="C90" i="4"/>
  <c r="H89" i="4"/>
  <c r="E89" i="4"/>
  <c r="D89" i="4"/>
  <c r="C89" i="4"/>
  <c r="B88" i="4"/>
  <c r="H78" i="4"/>
  <c r="E78" i="4"/>
  <c r="D78" i="4"/>
  <c r="C78" i="4"/>
  <c r="H77" i="4"/>
  <c r="E77" i="4"/>
  <c r="D77" i="4"/>
  <c r="C77" i="4"/>
  <c r="H76" i="4"/>
  <c r="E76" i="4"/>
  <c r="D76" i="4"/>
  <c r="C76" i="4"/>
  <c r="B75" i="4"/>
  <c r="H65" i="4"/>
  <c r="E65" i="4"/>
  <c r="D65" i="4"/>
  <c r="C65" i="4"/>
  <c r="H64" i="4"/>
  <c r="E64" i="4"/>
  <c r="D64" i="4"/>
  <c r="C64" i="4"/>
  <c r="H63" i="4"/>
  <c r="E63" i="4"/>
  <c r="D63" i="4"/>
  <c r="C63" i="4"/>
  <c r="B62" i="4"/>
  <c r="H52" i="4"/>
  <c r="E52" i="4"/>
  <c r="D52" i="4"/>
  <c r="C52" i="4"/>
  <c r="H51" i="4"/>
  <c r="E51" i="4"/>
  <c r="D51" i="4"/>
  <c r="C51" i="4"/>
  <c r="H50" i="4"/>
  <c r="E50" i="4"/>
  <c r="D50" i="4"/>
  <c r="C50" i="4"/>
  <c r="B49" i="4"/>
  <c r="B36" i="4"/>
  <c r="H143" i="7"/>
  <c r="H142" i="7"/>
  <c r="H141" i="7"/>
  <c r="B140" i="7"/>
  <c r="H130" i="7"/>
  <c r="H129" i="7"/>
  <c r="H128" i="7"/>
  <c r="B127" i="7"/>
  <c r="H117" i="7"/>
  <c r="H116" i="7"/>
  <c r="H115" i="7"/>
  <c r="B114" i="7"/>
  <c r="H104" i="7"/>
  <c r="H103" i="7"/>
  <c r="H102" i="7"/>
  <c r="B101" i="7"/>
  <c r="H91" i="7"/>
  <c r="H90" i="7"/>
  <c r="H89" i="7"/>
  <c r="B88" i="7"/>
  <c r="H78" i="7"/>
  <c r="H77" i="7"/>
  <c r="H76" i="7"/>
  <c r="B75" i="7"/>
  <c r="H65" i="7"/>
  <c r="H64" i="7"/>
  <c r="H63" i="7"/>
  <c r="B62" i="7"/>
  <c r="H52" i="7"/>
  <c r="H51" i="7"/>
  <c r="H50" i="7"/>
  <c r="B49" i="7"/>
  <c r="B36" i="7"/>
  <c r="B133" i="4"/>
  <c r="B120" i="4"/>
  <c r="B107" i="4"/>
  <c r="B94" i="4"/>
  <c r="B81" i="4"/>
  <c r="B68" i="4"/>
  <c r="B55" i="4"/>
  <c r="B42" i="4"/>
  <c r="B29" i="4"/>
  <c r="G135" i="4"/>
  <c r="G122" i="4"/>
  <c r="G109" i="4"/>
  <c r="G96" i="4"/>
  <c r="G83" i="4"/>
  <c r="G70" i="4"/>
  <c r="G57" i="4"/>
  <c r="G44" i="4"/>
  <c r="G31" i="4"/>
  <c r="G4" i="7"/>
  <c r="G110" i="7" s="1"/>
  <c r="G3" i="7"/>
  <c r="G96" i="7" s="1"/>
  <c r="D4" i="7"/>
  <c r="D32" i="7" s="1"/>
  <c r="D3" i="7"/>
  <c r="D83" i="7" s="1"/>
  <c r="E143" i="1"/>
  <c r="D143" i="1"/>
  <c r="C143" i="1"/>
  <c r="H142" i="1"/>
  <c r="H143" i="1" s="1"/>
  <c r="F142" i="1"/>
  <c r="F143" i="1" s="1"/>
  <c r="E142" i="1"/>
  <c r="D142" i="1"/>
  <c r="C142" i="1"/>
  <c r="J141" i="1"/>
  <c r="I141" i="1"/>
  <c r="E141" i="1"/>
  <c r="D141" i="1"/>
  <c r="C141" i="1"/>
  <c r="E130" i="1"/>
  <c r="D130" i="1"/>
  <c r="C130" i="1"/>
  <c r="H129" i="1"/>
  <c r="H130" i="1" s="1"/>
  <c r="F129" i="1"/>
  <c r="E129" i="1"/>
  <c r="D129" i="1"/>
  <c r="C129" i="1"/>
  <c r="J128" i="1"/>
  <c r="I128" i="1"/>
  <c r="E128" i="1"/>
  <c r="D128" i="1"/>
  <c r="C128" i="1"/>
  <c r="E117" i="1"/>
  <c r="D117" i="1"/>
  <c r="C117" i="1"/>
  <c r="H116" i="1"/>
  <c r="H117" i="1" s="1"/>
  <c r="F116" i="1"/>
  <c r="F117" i="1" s="1"/>
  <c r="E116" i="1"/>
  <c r="D116" i="1"/>
  <c r="C116" i="1"/>
  <c r="J115" i="1"/>
  <c r="I115" i="1"/>
  <c r="E115" i="1"/>
  <c r="D115" i="1"/>
  <c r="C115" i="1"/>
  <c r="E104" i="1"/>
  <c r="D104" i="1"/>
  <c r="C104" i="1"/>
  <c r="H103" i="1"/>
  <c r="H104" i="1" s="1"/>
  <c r="F103" i="1"/>
  <c r="F104" i="1" s="1"/>
  <c r="E103" i="1"/>
  <c r="D103" i="1"/>
  <c r="C103" i="1"/>
  <c r="J102" i="1"/>
  <c r="I102" i="1"/>
  <c r="E102" i="1"/>
  <c r="D102" i="1"/>
  <c r="C102" i="1"/>
  <c r="E91" i="1"/>
  <c r="D91" i="1"/>
  <c r="C91" i="1"/>
  <c r="H90" i="1"/>
  <c r="H91" i="1" s="1"/>
  <c r="F90" i="1"/>
  <c r="F91" i="1" s="1"/>
  <c r="E90" i="1"/>
  <c r="D90" i="1"/>
  <c r="C90" i="1"/>
  <c r="J89" i="1"/>
  <c r="I89" i="1"/>
  <c r="E89" i="1"/>
  <c r="D89" i="1"/>
  <c r="C89" i="1"/>
  <c r="E78" i="1"/>
  <c r="D78" i="1"/>
  <c r="C78" i="1"/>
  <c r="H77" i="1"/>
  <c r="H78" i="1" s="1"/>
  <c r="F77" i="1"/>
  <c r="F78" i="1" s="1"/>
  <c r="E77" i="1"/>
  <c r="D77" i="1"/>
  <c r="C77" i="1"/>
  <c r="J76" i="1"/>
  <c r="I76" i="1"/>
  <c r="E76" i="1"/>
  <c r="D76" i="1"/>
  <c r="C76" i="1"/>
  <c r="E65" i="1"/>
  <c r="D65" i="1"/>
  <c r="C65" i="1"/>
  <c r="H64" i="1"/>
  <c r="H65" i="1" s="1"/>
  <c r="F64" i="1"/>
  <c r="F65" i="1" s="1"/>
  <c r="E64" i="1"/>
  <c r="D64" i="1"/>
  <c r="C64" i="1"/>
  <c r="J63" i="1"/>
  <c r="I63" i="1"/>
  <c r="E63" i="1"/>
  <c r="D63" i="1"/>
  <c r="C63" i="1"/>
  <c r="E52" i="1"/>
  <c r="D52" i="1"/>
  <c r="C52" i="1"/>
  <c r="H51" i="1"/>
  <c r="H52" i="1" s="1"/>
  <c r="F51" i="1"/>
  <c r="F52" i="1" s="1"/>
  <c r="E51" i="1"/>
  <c r="D51" i="1"/>
  <c r="C51" i="1"/>
  <c r="J50" i="1"/>
  <c r="I50" i="1"/>
  <c r="E50" i="1"/>
  <c r="D50" i="1"/>
  <c r="C50" i="1"/>
  <c r="G137" i="7"/>
  <c r="B133" i="7"/>
  <c r="G124" i="7"/>
  <c r="B120" i="7"/>
  <c r="G111" i="7"/>
  <c r="D110" i="7"/>
  <c r="B107" i="7"/>
  <c r="G98" i="7"/>
  <c r="D97" i="7"/>
  <c r="B94" i="7"/>
  <c r="G85" i="7"/>
  <c r="D84" i="7"/>
  <c r="B81" i="7"/>
  <c r="G72" i="7"/>
  <c r="D71" i="7"/>
  <c r="B68" i="7"/>
  <c r="G59" i="7"/>
  <c r="D58" i="7"/>
  <c r="B55" i="7"/>
  <c r="G46" i="7"/>
  <c r="D45" i="7"/>
  <c r="B42" i="7"/>
  <c r="H39" i="7"/>
  <c r="H38" i="7"/>
  <c r="H37" i="7"/>
  <c r="G33" i="7"/>
  <c r="B29" i="7"/>
  <c r="H26" i="7"/>
  <c r="H25" i="7"/>
  <c r="H24" i="7"/>
  <c r="D19" i="7"/>
  <c r="E39" i="4"/>
  <c r="E38" i="4"/>
  <c r="E37" i="4"/>
  <c r="D39" i="4"/>
  <c r="D38" i="4"/>
  <c r="D37" i="4"/>
  <c r="C39" i="4"/>
  <c r="C38" i="4"/>
  <c r="C37" i="4"/>
  <c r="E39" i="1"/>
  <c r="E38" i="1"/>
  <c r="E37" i="1"/>
  <c r="D39" i="1"/>
  <c r="D38" i="1"/>
  <c r="D37" i="1"/>
  <c r="C39" i="1"/>
  <c r="C38" i="1"/>
  <c r="C37" i="1"/>
  <c r="D44" i="7" l="1"/>
  <c r="G84" i="7"/>
  <c r="J77" i="1"/>
  <c r="G58" i="7"/>
  <c r="I129" i="1"/>
  <c r="D57" i="7"/>
  <c r="G31" i="7"/>
  <c r="G122" i="7"/>
  <c r="G135" i="7"/>
  <c r="D96" i="7"/>
  <c r="G97" i="7"/>
  <c r="D122" i="7"/>
  <c r="D123" i="7"/>
  <c r="D31" i="7"/>
  <c r="G123" i="7"/>
  <c r="D135" i="7"/>
  <c r="D109" i="7"/>
  <c r="G32" i="7"/>
  <c r="D136" i="7"/>
  <c r="D18" i="7"/>
  <c r="G109" i="7"/>
  <c r="G19" i="7"/>
  <c r="D70" i="7"/>
  <c r="J117" i="1"/>
  <c r="G44" i="7"/>
  <c r="G57" i="7"/>
  <c r="G70" i="7"/>
  <c r="I116" i="1"/>
  <c r="G83" i="7"/>
  <c r="I77" i="1"/>
  <c r="J116" i="1"/>
  <c r="G71" i="7"/>
  <c r="G45" i="7"/>
  <c r="G136" i="7"/>
  <c r="G18" i="7"/>
  <c r="J143" i="1"/>
  <c r="I143" i="1"/>
  <c r="I142" i="1"/>
  <c r="J142" i="1"/>
  <c r="J129" i="1"/>
  <c r="F130" i="1"/>
  <c r="I117" i="1"/>
  <c r="J104" i="1"/>
  <c r="I104" i="1"/>
  <c r="I103" i="1"/>
  <c r="J103" i="1"/>
  <c r="J91" i="1"/>
  <c r="I91" i="1"/>
  <c r="I90" i="1"/>
  <c r="J90" i="1"/>
  <c r="J78" i="1"/>
  <c r="I78" i="1"/>
  <c r="J65" i="1"/>
  <c r="I65" i="1"/>
  <c r="I64" i="1"/>
  <c r="J64" i="1"/>
  <c r="J52" i="1"/>
  <c r="I52" i="1"/>
  <c r="I51" i="1"/>
  <c r="J51" i="1"/>
  <c r="F25" i="1"/>
  <c r="F26" i="1" s="1"/>
  <c r="H25" i="1"/>
  <c r="H26" i="1" s="1"/>
  <c r="D3" i="1"/>
  <c r="B36" i="1"/>
  <c r="H38" i="1"/>
  <c r="F38" i="1"/>
  <c r="F39" i="1" s="1"/>
  <c r="J37" i="1"/>
  <c r="I37" i="1"/>
  <c r="I38" i="1" l="1"/>
  <c r="J38" i="1"/>
  <c r="H39" i="1"/>
  <c r="J39" i="1" s="1"/>
  <c r="I130" i="1"/>
  <c r="J130" i="1"/>
  <c r="I39" i="1" l="1"/>
  <c r="J24" i="1" l="1"/>
  <c r="I24" i="1"/>
  <c r="J25" i="1" l="1"/>
  <c r="J26" i="1"/>
  <c r="I25" i="1"/>
  <c r="I26" i="1" l="1"/>
  <c r="G136" i="4" l="1"/>
  <c r="D136" i="4"/>
  <c r="D135" i="4"/>
  <c r="G123" i="4"/>
  <c r="D123" i="4"/>
  <c r="D122" i="4"/>
  <c r="G110" i="4"/>
  <c r="D110" i="4"/>
  <c r="D109" i="4"/>
  <c r="G97" i="4"/>
  <c r="D97" i="4"/>
  <c r="D96" i="4"/>
  <c r="G84" i="4"/>
  <c r="D84" i="4"/>
  <c r="D83" i="4"/>
  <c r="G71" i="4"/>
  <c r="D71" i="4"/>
  <c r="D70" i="4"/>
  <c r="G58" i="4"/>
  <c r="D58" i="4"/>
  <c r="D57" i="4"/>
  <c r="G45" i="4"/>
  <c r="D45" i="4"/>
  <c r="D44" i="4"/>
  <c r="H39" i="4"/>
  <c r="H38" i="4"/>
  <c r="H37" i="4"/>
  <c r="G32" i="4"/>
  <c r="D32" i="4"/>
  <c r="D31" i="4"/>
  <c r="H25" i="4" l="1"/>
  <c r="B140" i="1" l="1"/>
  <c r="G137" i="1"/>
  <c r="B133" i="1"/>
  <c r="B127" i="1"/>
  <c r="G124" i="1"/>
  <c r="B120" i="1"/>
  <c r="B114" i="1"/>
  <c r="G111" i="1"/>
  <c r="B107" i="1"/>
  <c r="B101" i="1"/>
  <c r="G98" i="1"/>
  <c r="B94" i="1"/>
  <c r="B88" i="1"/>
  <c r="G85" i="1"/>
  <c r="B81" i="1"/>
  <c r="B75" i="1"/>
  <c r="G72" i="1"/>
  <c r="B68" i="1"/>
  <c r="B62" i="1"/>
  <c r="G59" i="1"/>
  <c r="B55" i="1"/>
  <c r="B49" i="1"/>
  <c r="G46" i="1"/>
  <c r="B42" i="1"/>
  <c r="G33" i="1"/>
  <c r="B29" i="1"/>
  <c r="H4" i="1" l="1"/>
  <c r="H3" i="1"/>
  <c r="D4" i="1"/>
  <c r="E109" i="1" l="1"/>
  <c r="E96" i="1"/>
  <c r="E83" i="1"/>
  <c r="E70" i="1"/>
  <c r="E57" i="1"/>
  <c r="E44" i="1"/>
  <c r="E31" i="1"/>
  <c r="E135" i="1"/>
  <c r="E122" i="1"/>
  <c r="E58" i="1"/>
  <c r="E45" i="1"/>
  <c r="E32" i="1"/>
  <c r="E136" i="1"/>
  <c r="E123" i="1"/>
  <c r="E110" i="1"/>
  <c r="E97" i="1"/>
  <c r="E84" i="1"/>
  <c r="E71" i="1"/>
  <c r="I83" i="1"/>
  <c r="I70" i="1"/>
  <c r="I57" i="1"/>
  <c r="I44" i="1"/>
  <c r="I31" i="1"/>
  <c r="I135" i="1"/>
  <c r="I122" i="1"/>
  <c r="I109" i="1"/>
  <c r="I96" i="1"/>
  <c r="I32" i="1"/>
  <c r="I136" i="1"/>
  <c r="I123" i="1"/>
  <c r="I110" i="1"/>
  <c r="I97" i="1"/>
  <c r="I84" i="1"/>
  <c r="I71" i="1"/>
  <c r="I58" i="1"/>
  <c r="I45" i="1"/>
  <c r="I19" i="1"/>
  <c r="I18" i="1"/>
  <c r="E19" i="1"/>
  <c r="E18" i="1"/>
  <c r="H26" i="4"/>
  <c r="G19" i="4"/>
  <c r="G18" i="4"/>
  <c r="D19" i="4"/>
  <c r="H24" i="4" l="1"/>
  <c r="D18" i="4"/>
</calcChain>
</file>

<file path=xl/sharedStrings.xml><?xml version="1.0" encoding="utf-8"?>
<sst xmlns="http://schemas.openxmlformats.org/spreadsheetml/2006/main" count="662" uniqueCount="69">
  <si>
    <t>NDC Number</t>
  </si>
  <si>
    <t>Drug Name</t>
  </si>
  <si>
    <t>Strength</t>
  </si>
  <si>
    <t>Dosage Form</t>
  </si>
  <si>
    <t>Package Size</t>
  </si>
  <si>
    <t>Formulary Category</t>
  </si>
  <si>
    <t>Formulary Notes</t>
  </si>
  <si>
    <t>P&amp;T Committee Meeting:</t>
  </si>
  <si>
    <t>#1</t>
  </si>
  <si>
    <t>Formulary Scenarios</t>
  </si>
  <si>
    <t>Formulary Category Description</t>
  </si>
  <si>
    <t>Price per NDC</t>
  </si>
  <si>
    <t>Scenario 1</t>
  </si>
  <si>
    <t>#2</t>
  </si>
  <si>
    <t>#3</t>
  </si>
  <si>
    <t>#4</t>
  </si>
  <si>
    <t>#5</t>
  </si>
  <si>
    <t>Condition Set #</t>
  </si>
  <si>
    <t>Standard Refund Per FCP</t>
  </si>
  <si>
    <t>Total Calculated Retail Refund Per FCP Package*</t>
  </si>
  <si>
    <t>Non-FAMP Price of Drug Per FCP Package**</t>
  </si>
  <si>
    <t>Additional Offered Refund Per FCP Package**</t>
  </si>
  <si>
    <t>Current Annual Federal Ceiling Price Per FCP Package**</t>
  </si>
  <si>
    <t>#6</t>
  </si>
  <si>
    <t>#7</t>
  </si>
  <si>
    <t>#8</t>
  </si>
  <si>
    <t>#9</t>
  </si>
  <si>
    <t>#10</t>
  </si>
  <si>
    <t>If cell highlights red, please confirm intent not to submit a quote</t>
  </si>
  <si>
    <t>Quotes due:</t>
  </si>
  <si>
    <t>Military Treatment Facility &amp; Mail Order</t>
  </si>
  <si>
    <t>TRICARE RETAIL REFUND</t>
  </si>
  <si>
    <t>One of (x) Number of Brand Agents</t>
  </si>
  <si>
    <t>Price per Unit</t>
  </si>
  <si>
    <t>Total Calculated Retail Refund per Package</t>
  </si>
  <si>
    <t>WAC Discount*</t>
  </si>
  <si>
    <t>WAC Price of Drug</t>
  </si>
  <si>
    <t>Additional Discount Program Appendix  – Newly Approved Drug</t>
  </si>
  <si>
    <t>Blanket Purchase Agreement Appendix  – Newly Approved Drug</t>
  </si>
  <si>
    <t>DoW Uniform Formulary Class:</t>
  </si>
  <si>
    <t>DoW Uniform Formulary Subclass:</t>
  </si>
  <si>
    <r>
      <t xml:space="preserve">
Notes to Manufacturers: </t>
    </r>
    <r>
      <rPr>
        <sz val="12"/>
        <color theme="1"/>
        <rFont val="Times New Roman"/>
        <family val="1"/>
      </rPr>
      <t>Do not forget to submit the Quote Review Checklist and fully executed signature pages, along with quote information. 
The Wholesale Acquisition Cost (WAC) is obtained from First Databank via daily price updates; it is maintained at the dispensing unit level to five (5) decimal places. If the WAC changes during a calendar quarter, an average WAC will be calculated on a daily weighted basis (per unit only).
WAC is ONLY used for products that do not have a FCP, such as diabetic supplies (i.e., test strips), and can also be applied to covered drugs.
*The quoted WAC Discount percentage will remain static during the life of the agreement.</t>
    </r>
  </si>
  <si>
    <r>
      <t xml:space="preserve">
Notes to Manufacturers: </t>
    </r>
    <r>
      <rPr>
        <sz val="12"/>
        <color theme="1"/>
        <rFont val="Times New Roman"/>
        <family val="1"/>
      </rPr>
      <t>Do not forget to submit the Quote Review Checklist and fully executed signature pages, along with quote information. 
* Total Calculated Refund Per FCP is calculated as: ((non-FAMP-FCP)+(non-FAMP*Y%)) = Total Calculated Refund
**Based on the most recent annual non-FAMP (reported to the Department of Veterans Affairs) from which the current annual Federal Ceiling Price (FCP) calculated ceiling is derived. The current annual FCP and the annual non-FAMP from which it is derived will be applicable to all prescriptions filled during a calendar year. The quoted additional refund percentage will remain static during the life of the agreement but the most recent annual non-FAMP, and thus the calculated refund, may change each calendar year.</t>
    </r>
  </si>
  <si>
    <r>
      <t xml:space="preserve">
Notes to Manufacturers: </t>
    </r>
    <r>
      <rPr>
        <sz val="12"/>
        <color theme="1"/>
        <rFont val="Times New Roman"/>
        <family val="1"/>
      </rPr>
      <t>Do not forget to submit the Quote Review Checklist and fully executed signature pages, along with quote information. 
The price per unit of measure for a given dosage form and strength (each, gram, mL, etc.) of the pharmaceutical agent will be the same for all available package sizes (e.g., 30s, 100s, 1000s) within a given dispensing venue.</t>
    </r>
  </si>
  <si>
    <t>WHITE BLOOD CELL STIMULANTS</t>
  </si>
  <si>
    <t>November 4-5, 2026</t>
  </si>
  <si>
    <t>PEGFILGRASTIMS</t>
  </si>
  <si>
    <t>Uniform Formulary 
Before Step Therapy</t>
  </si>
  <si>
    <t>Uniform Formulary 
After Step Therapy</t>
  </si>
  <si>
    <t>Non-Formulary
After Step Therapy</t>
  </si>
  <si>
    <t>1 or more</t>
  </si>
  <si>
    <t>234WBPGG1T2BS1M</t>
  </si>
  <si>
    <t>234WBPGG1T2AS1M</t>
  </si>
  <si>
    <t>234WBPGG1T3AS1M</t>
  </si>
  <si>
    <t>Tier 2 
Before Step Therapy</t>
  </si>
  <si>
    <t>Tier 2
After Step Therapy</t>
  </si>
  <si>
    <t>Tier 3
After Step
Therapy</t>
  </si>
  <si>
    <t>Tier 3
After Step Therapy</t>
  </si>
  <si>
    <t>Tier 2
After Step
Therapy</t>
  </si>
  <si>
    <r>
      <t xml:space="preserve">UF BPA NDC Price List for the </t>
    </r>
    <r>
      <rPr>
        <b/>
        <sz val="24"/>
        <color rgb="FFFF0000"/>
        <rFont val="Times New Roman"/>
        <family val="1"/>
      </rPr>
      <t>November 2026</t>
    </r>
    <r>
      <rPr>
        <b/>
        <sz val="24"/>
        <color theme="1"/>
        <rFont val="Times New Roman"/>
        <family val="1"/>
      </rPr>
      <t xml:space="preserve"> DoW P&amp;T Meeting</t>
    </r>
  </si>
  <si>
    <r>
      <t xml:space="preserve">UF ADP Appendix for the </t>
    </r>
    <r>
      <rPr>
        <b/>
        <sz val="24"/>
        <color rgb="FFFF0000"/>
        <rFont val="Times New Roman"/>
        <family val="1"/>
      </rPr>
      <t>November 2026</t>
    </r>
    <r>
      <rPr>
        <b/>
        <sz val="24"/>
        <color theme="1"/>
        <rFont val="Times New Roman"/>
        <family val="1"/>
      </rPr>
      <t xml:space="preserve"> DoW P&amp;T Meeting</t>
    </r>
  </si>
  <si>
    <t>234WBPGG1UFBS1M</t>
  </si>
  <si>
    <t>234WBPGG1UFAS1M</t>
  </si>
  <si>
    <t>234WBPGG1NFAS1M</t>
  </si>
  <si>
    <r>
      <rPr>
        <b/>
        <sz val="12"/>
        <color theme="1"/>
        <rFont val="Times New Roman"/>
        <family val="1"/>
      </rPr>
      <t xml:space="preserve">Class Note(s): </t>
    </r>
    <r>
      <rPr>
        <sz val="12"/>
        <color theme="1"/>
        <rFont val="Times New Roman"/>
        <family val="1"/>
      </rPr>
      <t xml:space="preserve">Prior Authorization (PA) may apply.  Agents may be identified as possible candidates for special reimbursement methods, amounts, and procedures to encourage use of high-value products and discourage use of low-value products.  The P&amp;T Committee may recommend consideration of preferential status to any non-generic pharmaceutical agent by treating it for purposes of cost sharing as a generic product (Tier 1).  Similarly, the P&amp;T Committee may identify candidates to recommend for complete or partial exclusion from the TRICARE pharmacy benefit program. 
</t>
    </r>
    <r>
      <rPr>
        <b/>
        <sz val="12"/>
        <color theme="1"/>
        <rFont val="Times New Roman"/>
        <family val="1"/>
      </rPr>
      <t>Step Therapy Addendum:</t>
    </r>
    <r>
      <rPr>
        <sz val="12"/>
        <color theme="1"/>
        <rFont val="Times New Roman"/>
        <family val="1"/>
      </rPr>
      <t xml:space="preserve"> Grandfathering: a prior authorization process requires new patients to complete an adequate trial of the step-preferred agent(s) before a non-step-preferred agent is provided to the patient at any MTF, Retail, or Mail point of service.
Agents with RFQ not submitted or selected may be designated non-step preferred</t>
    </r>
  </si>
  <si>
    <r>
      <rPr>
        <b/>
        <sz val="12"/>
        <color theme="1"/>
        <rFont val="Times New Roman"/>
        <family val="1"/>
      </rPr>
      <t>Class Note(s):</t>
    </r>
    <r>
      <rPr>
        <sz val="12"/>
        <color theme="1"/>
        <rFont val="Times New Roman"/>
        <family val="1"/>
      </rPr>
      <t xml:space="preserve"> Prior Authorization (PA) may apply.  Agents may be identified as possible candidates for special reimbursement methods, amounts, and procedures to encourage use of high-value products and discourage use of low-value products.  The P&amp;T Committee may recommend consideration of preferential status to any non-generic pharmaceutical agent by treating it for purposes of cost sharing as a generic product (Tier 1).  Similarly, the P&amp;T Committee may identify candidates to recommend for complete or partial exclusion from the TRICARE pharmacy benefit program.   
</t>
    </r>
    <r>
      <rPr>
        <b/>
        <sz val="12"/>
        <color theme="1"/>
        <rFont val="Times New Roman"/>
        <family val="1"/>
      </rPr>
      <t>Step Therapy Addendum</t>
    </r>
    <r>
      <rPr>
        <sz val="12"/>
        <color theme="1"/>
        <rFont val="Times New Roman"/>
        <family val="1"/>
      </rPr>
      <t xml:space="preserve">: Grandfathering: a prior authorization process requires new patients to complete an adequate trial of the step-preferred agent(s) before a non-step-preferred agent is provided to the patient at any MTF, Retail, or Mail point of service.
Agents with RFQ not submitted or selected may be designated non-step preferred.
</t>
    </r>
  </si>
  <si>
    <r>
      <rPr>
        <b/>
        <sz val="12"/>
        <color theme="1"/>
        <rFont val="Times New Roman"/>
        <family val="1"/>
      </rPr>
      <t>Class Note(s)</t>
    </r>
    <r>
      <rPr>
        <sz val="12"/>
        <color theme="1"/>
        <rFont val="Times New Roman"/>
        <family val="1"/>
      </rPr>
      <t xml:space="preserve">: Prior Authorization (PA) may apply.  Agents may be identified as possible candidates for special reimbursement methods, amounts, and procedures to encourage use of high-value products and discourage use of low-value products.  The P&amp;T Committee may recommend consideration of preferential status to any non-generic pharmaceutical agent by treating it for purposes of cost sharing as a generic product (Tier 1).  Similarly, the P&amp;T Committee may identify candidates to recommend for complete or partial exclusion from the TRICARE pharmacy benefit program.   
</t>
    </r>
    <r>
      <rPr>
        <b/>
        <sz val="12"/>
        <color theme="1"/>
        <rFont val="Times New Roman"/>
        <family val="1"/>
      </rPr>
      <t>Step Therapy Addendum</t>
    </r>
    <r>
      <rPr>
        <sz val="12"/>
        <color theme="1"/>
        <rFont val="Times New Roman"/>
        <family val="1"/>
      </rPr>
      <t>: Grandfathering: a prior authorization process requires new patients to complete an adequate trial of the step-preferred agent(s) before a non-step-preferred agent is provided to the patient at any MTF, Retail, or Mail point of service. 
Agents with RFQ not submitted or selected may be designated non-step preferred.</t>
    </r>
  </si>
  <si>
    <t>One or more agents may be placed UF before the step.</t>
  </si>
  <si>
    <t>One or more agents may be placed T2 before the step.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</si>
</sst>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0%"/>
    <numFmt numFmtId="165" formatCode="&quot;$&quot;#,##0.00"/>
    <numFmt numFmtId="166" formatCode="[$-409]mmmm\-yy;@"/>
    <numFmt numFmtId="167" formatCode="[$-409]mmmm\ d\,\ yyyy;@"/>
  </numFmts>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24"/>
      <color theme="1"/>
      <name val="Times New Roman"/>
      <family val="1"/>
    </font>
    <font>
      <b/>
      <sz val="24"/>
      <color rgb="FFFF0000"/>
      <name val="Times New Roman"/>
      <family val="1"/>
    </font>
    <font>
      <b/>
      <sz val="12"/>
      <color theme="0"/>
      <name val="Times New Roman"/>
      <family val="1"/>
    </font>
    <font>
      <sz val="12"/>
      <color rgb="FF000000"/>
      <name val="Times New Roman"/>
      <family val="1"/>
    </font>
  </fonts>
  <fills count="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FFB3B3"/>
        <bgColor indexed="64"/>
      </patternFill>
    </fill>
    <fill>
      <patternFill patternType="solid">
        <fgColor theme="4" tint="-0.249977111117893"/>
        <bgColor indexed="64"/>
      </patternFill>
    </fill>
    <fill>
      <patternFill patternType="solid">
        <fgColor rgb="FF0070C0"/>
        <bgColor indexed="64"/>
      </patternFill>
    </fill>
    <fill>
      <patternFill patternType="solid">
        <fgColor rgb="FFFFFFFF"/>
        <bgColor indexed="64"/>
      </patternFill>
    </fill>
  </fills>
  <borders count="51">
    <border>
      <left/>
      <right/>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29">
    <xf numFmtId="0" fontId="0" fillId="0" borderId="0" xfId="0"/>
    <xf numFmtId="0" fontId="2" fillId="0" borderId="0" xfId="0" applyFont="1"/>
    <xf numFmtId="0" fontId="3" fillId="3" borderId="14"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7" xfId="0" applyFont="1" applyFill="1" applyBorder="1" applyAlignment="1">
      <alignment horizontal="center"/>
    </xf>
    <xf numFmtId="44" fontId="3" fillId="3" borderId="21" xfId="1" applyFont="1" applyFill="1" applyBorder="1" applyAlignment="1" applyProtection="1">
      <alignment horizontal="center" vertical="center"/>
    </xf>
    <xf numFmtId="165" fontId="2" fillId="2" borderId="1" xfId="1" applyNumberFormat="1" applyFont="1" applyFill="1" applyBorder="1" applyAlignment="1" applyProtection="1">
      <alignment horizontal="center" vertical="center"/>
    </xf>
    <xf numFmtId="44" fontId="3" fillId="3" borderId="23" xfId="1" applyFont="1" applyFill="1" applyBorder="1" applyAlignment="1" applyProtection="1">
      <alignment horizontal="center" vertical="center" wrapText="1"/>
    </xf>
    <xf numFmtId="49" fontId="2" fillId="0" borderId="3" xfId="0" applyNumberFormat="1" applyFont="1" applyBorder="1" applyAlignment="1" applyProtection="1">
      <alignment horizontal="center" vertical="center"/>
      <protection locked="0"/>
    </xf>
    <xf numFmtId="2" fontId="2" fillId="0" borderId="8" xfId="0" applyNumberFormat="1" applyFont="1" applyBorder="1" applyAlignment="1" applyProtection="1">
      <alignment horizontal="center" vertical="center"/>
      <protection locked="0"/>
    </xf>
    <xf numFmtId="0" fontId="2" fillId="2" borderId="0" xfId="0" applyFont="1" applyFill="1"/>
    <xf numFmtId="165" fontId="2" fillId="0" borderId="10" xfId="2" applyNumberFormat="1" applyFont="1" applyBorder="1" applyAlignment="1" applyProtection="1">
      <alignment horizontal="center" vertical="center"/>
      <protection locked="0"/>
    </xf>
    <xf numFmtId="165" fontId="2" fillId="0" borderId="34" xfId="2" applyNumberFormat="1" applyFont="1" applyBorder="1" applyAlignment="1" applyProtection="1">
      <alignment horizontal="center" vertical="center"/>
      <protection locked="0"/>
    </xf>
    <xf numFmtId="2" fontId="2" fillId="2" borderId="34" xfId="2" applyNumberFormat="1" applyFont="1" applyFill="1" applyBorder="1" applyAlignment="1" applyProtection="1">
      <alignment horizontal="center" vertical="center"/>
    </xf>
    <xf numFmtId="165" fontId="2" fillId="0" borderId="1" xfId="2" applyNumberFormat="1" applyFont="1" applyBorder="1" applyAlignment="1" applyProtection="1">
      <alignment horizontal="center" vertical="center"/>
      <protection locked="0"/>
    </xf>
    <xf numFmtId="2" fontId="2" fillId="2" borderId="10" xfId="2" applyNumberFormat="1" applyFont="1" applyFill="1" applyBorder="1" applyAlignment="1" applyProtection="1">
      <alignment horizontal="center" vertical="center"/>
    </xf>
    <xf numFmtId="165" fontId="2" fillId="2" borderId="16" xfId="2" applyNumberFormat="1" applyFont="1" applyFill="1" applyBorder="1" applyAlignment="1" applyProtection="1">
      <alignment horizontal="center" vertical="center"/>
    </xf>
    <xf numFmtId="165" fontId="2" fillId="2" borderId="22" xfId="2" applyNumberFormat="1" applyFont="1" applyFill="1" applyBorder="1" applyAlignment="1" applyProtection="1">
      <alignment horizontal="center" vertical="center"/>
    </xf>
    <xf numFmtId="2" fontId="2" fillId="2" borderId="1" xfId="2" applyNumberFormat="1" applyFont="1" applyFill="1" applyBorder="1" applyAlignment="1" applyProtection="1">
      <alignment horizontal="center" vertical="center"/>
    </xf>
    <xf numFmtId="165" fontId="2" fillId="2" borderId="11" xfId="2" applyNumberFormat="1" applyFont="1" applyFill="1" applyBorder="1" applyAlignment="1" applyProtection="1">
      <alignment horizontal="center" vertical="center"/>
    </xf>
    <xf numFmtId="164" fontId="2" fillId="0" borderId="34" xfId="2" applyNumberFormat="1" applyFont="1" applyBorder="1" applyAlignment="1" applyProtection="1">
      <alignment horizontal="center" vertical="center"/>
      <protection locked="0"/>
    </xf>
    <xf numFmtId="165" fontId="2" fillId="2" borderId="34" xfId="1" applyNumberFormat="1" applyFont="1" applyFill="1" applyBorder="1" applyAlignment="1" applyProtection="1">
      <alignment horizontal="center" vertical="center"/>
    </xf>
    <xf numFmtId="0" fontId="3" fillId="3" borderId="34" xfId="0" applyFont="1" applyFill="1" applyBorder="1" applyAlignment="1">
      <alignment horizontal="center"/>
    </xf>
    <xf numFmtId="44" fontId="3" fillId="3" borderId="34" xfId="1" applyFont="1" applyFill="1" applyBorder="1" applyAlignment="1" applyProtection="1">
      <alignment horizontal="center" vertical="center"/>
    </xf>
    <xf numFmtId="49" fontId="2" fillId="0" borderId="34" xfId="0" applyNumberFormat="1" applyFont="1" applyBorder="1" applyAlignment="1" applyProtection="1">
      <alignment horizontal="center" vertical="center"/>
      <protection locked="0"/>
    </xf>
    <xf numFmtId="2" fontId="2" fillId="0" borderId="34" xfId="0" applyNumberFormat="1" applyFont="1" applyBorder="1" applyAlignment="1" applyProtection="1">
      <alignment horizontal="center" vertical="center"/>
      <protection locked="0"/>
    </xf>
    <xf numFmtId="0" fontId="3" fillId="3" borderId="10" xfId="0" applyFont="1" applyFill="1" applyBorder="1" applyAlignment="1">
      <alignment horizontal="center" vertical="center"/>
    </xf>
    <xf numFmtId="0" fontId="3" fillId="3" borderId="37" xfId="0" applyFont="1" applyFill="1" applyBorder="1" applyAlignment="1">
      <alignment horizontal="center" vertical="center" wrapText="1"/>
    </xf>
    <xf numFmtId="0" fontId="3" fillId="3" borderId="1" xfId="0" applyFont="1" applyFill="1" applyBorder="1" applyAlignment="1">
      <alignment horizontal="center" vertical="center" wrapText="1"/>
    </xf>
    <xf numFmtId="44" fontId="3" fillId="3" borderId="1" xfId="1" applyFont="1" applyFill="1" applyBorder="1" applyAlignment="1" applyProtection="1">
      <alignment horizontal="center" vertical="center"/>
    </xf>
    <xf numFmtId="0" fontId="3" fillId="3" borderId="11" xfId="0" applyFont="1" applyFill="1" applyBorder="1" applyAlignment="1">
      <alignment horizontal="center" vertical="center" wrapText="1"/>
    </xf>
    <xf numFmtId="0" fontId="2" fillId="0" borderId="0" xfId="0" applyFont="1" applyAlignment="1">
      <alignment wrapText="1"/>
    </xf>
    <xf numFmtId="44" fontId="3" fillId="3" borderId="18" xfId="1" applyFont="1" applyFill="1" applyBorder="1" applyAlignment="1" applyProtection="1">
      <alignment horizontal="center" vertical="center" wrapText="1"/>
    </xf>
    <xf numFmtId="9" fontId="3" fillId="3" borderId="39" xfId="2" applyFont="1" applyFill="1" applyBorder="1" applyAlignment="1" applyProtection="1">
      <alignment horizontal="center" vertical="center" wrapText="1"/>
    </xf>
    <xf numFmtId="44" fontId="3" fillId="3" borderId="40" xfId="1" applyFont="1" applyFill="1" applyBorder="1" applyAlignment="1" applyProtection="1">
      <alignment horizontal="center" vertical="center" wrapText="1"/>
    </xf>
    <xf numFmtId="0" fontId="3" fillId="3" borderId="6" xfId="0" applyFont="1" applyFill="1" applyBorder="1" applyAlignment="1">
      <alignment horizontal="center"/>
    </xf>
    <xf numFmtId="0" fontId="3" fillId="3" borderId="20"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20" xfId="0" applyFont="1" applyFill="1" applyBorder="1" applyAlignment="1">
      <alignment vertical="center"/>
    </xf>
    <xf numFmtId="0" fontId="3" fillId="3" borderId="18" xfId="0" applyFont="1" applyFill="1" applyBorder="1" applyAlignment="1">
      <alignment vertical="center"/>
    </xf>
    <xf numFmtId="0" fontId="3" fillId="3" borderId="32" xfId="0" applyFont="1" applyFill="1" applyBorder="1" applyAlignment="1">
      <alignment horizontal="center" vertical="center"/>
    </xf>
    <xf numFmtId="0" fontId="3" fillId="3" borderId="21" xfId="1" applyNumberFormat="1" applyFont="1" applyFill="1" applyBorder="1" applyAlignment="1" applyProtection="1">
      <alignment horizontal="center" vertical="center"/>
    </xf>
    <xf numFmtId="0" fontId="3" fillId="3" borderId="23" xfId="1" applyNumberFormat="1" applyFont="1" applyFill="1" applyBorder="1" applyAlignment="1" applyProtection="1">
      <alignment horizontal="center" vertical="center" wrapText="1"/>
    </xf>
    <xf numFmtId="0" fontId="2" fillId="0" borderId="7"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3" fillId="3" borderId="31" xfId="1" applyNumberFormat="1" applyFont="1" applyFill="1" applyBorder="1" applyAlignment="1" applyProtection="1">
      <alignment horizontal="center" vertical="center" wrapText="1"/>
    </xf>
    <xf numFmtId="0" fontId="3" fillId="3" borderId="33" xfId="2" applyNumberFormat="1" applyFont="1" applyFill="1" applyBorder="1" applyAlignment="1" applyProtection="1">
      <alignment horizontal="center" vertical="center" wrapText="1"/>
    </xf>
    <xf numFmtId="0" fontId="3" fillId="3" borderId="26" xfId="0" applyFont="1" applyFill="1" applyBorder="1" applyAlignment="1">
      <alignment horizontal="center" vertical="center" wrapText="1"/>
    </xf>
    <xf numFmtId="0" fontId="3" fillId="3" borderId="14" xfId="1" applyNumberFormat="1" applyFont="1" applyFill="1" applyBorder="1" applyAlignment="1" applyProtection="1">
      <alignment horizontal="center" vertical="center" wrapText="1"/>
    </xf>
    <xf numFmtId="0" fontId="2" fillId="2" borderId="10"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2" applyNumberFormat="1" applyFont="1" applyBorder="1" applyProtection="1"/>
    <xf numFmtId="0" fontId="2" fillId="0" borderId="0" xfId="1" applyNumberFormat="1" applyFont="1" applyProtection="1"/>
    <xf numFmtId="0" fontId="2" fillId="0" borderId="0" xfId="2" applyNumberFormat="1" applyFont="1" applyProtection="1"/>
    <xf numFmtId="0" fontId="3" fillId="3" borderId="5" xfId="0" applyFont="1" applyFill="1" applyBorder="1" applyAlignment="1">
      <alignment horizontal="center" vertical="center" wrapText="1"/>
    </xf>
    <xf numFmtId="0" fontId="3" fillId="3" borderId="7" xfId="0" applyFont="1" applyFill="1" applyBorder="1" applyAlignment="1">
      <alignment horizontal="center" wrapText="1"/>
    </xf>
    <xf numFmtId="0" fontId="3" fillId="3" borderId="34" xfId="1" applyNumberFormat="1" applyFont="1" applyFill="1" applyBorder="1" applyAlignment="1" applyProtection="1">
      <alignment horizontal="center" vertical="center" wrapText="1"/>
    </xf>
    <xf numFmtId="0" fontId="2" fillId="0" borderId="34" xfId="0" applyFont="1" applyBorder="1" applyAlignment="1" applyProtection="1">
      <alignment horizontal="center" vertical="center" wrapText="1"/>
      <protection locked="0"/>
    </xf>
    <xf numFmtId="0" fontId="2" fillId="2" borderId="34" xfId="0" applyFont="1" applyFill="1" applyBorder="1" applyAlignment="1">
      <alignment horizontal="center" vertical="center" wrapText="1"/>
    </xf>
    <xf numFmtId="0" fontId="2" fillId="0" borderId="0" xfId="0" applyFont="1" applyAlignment="1">
      <alignment horizontal="center" vertical="center" wrapText="1"/>
    </xf>
    <xf numFmtId="0" fontId="3" fillId="3" borderId="10" xfId="0" applyFont="1" applyFill="1" applyBorder="1" applyAlignment="1">
      <alignment vertical="center" wrapText="1"/>
    </xf>
    <xf numFmtId="0" fontId="3" fillId="3" borderId="34" xfId="0" applyFont="1" applyFill="1" applyBorder="1" applyAlignment="1">
      <alignment vertical="center" wrapText="1"/>
    </xf>
    <xf numFmtId="0" fontId="3" fillId="3"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6" xfId="0" applyFont="1" applyFill="1" applyBorder="1" applyAlignment="1">
      <alignment horizontal="center" vertical="center" wrapText="1"/>
    </xf>
    <xf numFmtId="164" fontId="2" fillId="0" borderId="10" xfId="2" applyNumberFormat="1" applyFont="1" applyBorder="1" applyAlignment="1" applyProtection="1">
      <alignment horizontal="center" vertical="center"/>
      <protection locked="0"/>
    </xf>
    <xf numFmtId="164" fontId="2" fillId="0" borderId="1" xfId="2" applyNumberFormat="1" applyFont="1" applyBorder="1" applyAlignment="1" applyProtection="1">
      <alignment horizontal="center" vertical="center"/>
      <protection locked="0"/>
    </xf>
    <xf numFmtId="165" fontId="2" fillId="0" borderId="10" xfId="1" applyNumberFormat="1" applyFont="1" applyBorder="1" applyAlignment="1" applyProtection="1">
      <alignment horizontal="center" vertical="center"/>
      <protection locked="0"/>
    </xf>
    <xf numFmtId="165" fontId="2" fillId="2" borderId="10" xfId="0" applyNumberFormat="1" applyFont="1" applyFill="1" applyBorder="1" applyAlignment="1">
      <alignment horizontal="center" vertical="center"/>
    </xf>
    <xf numFmtId="165" fontId="2" fillId="2" borderId="16" xfId="1" applyNumberFormat="1" applyFont="1" applyFill="1" applyBorder="1" applyAlignment="1" applyProtection="1">
      <alignment horizontal="center" vertical="center"/>
    </xf>
    <xf numFmtId="165" fontId="2" fillId="2" borderId="34" xfId="0" applyNumberFormat="1" applyFont="1" applyFill="1" applyBorder="1" applyAlignment="1">
      <alignment horizontal="center" vertical="center"/>
    </xf>
    <xf numFmtId="165" fontId="2" fillId="2" borderId="22" xfId="1" applyNumberFormat="1" applyFont="1" applyFill="1" applyBorder="1" applyAlignment="1" applyProtection="1">
      <alignment horizontal="center" vertical="center"/>
    </xf>
    <xf numFmtId="165" fontId="2" fillId="2" borderId="1" xfId="0" applyNumberFormat="1" applyFont="1" applyFill="1" applyBorder="1" applyAlignment="1">
      <alignment horizontal="center" vertical="center"/>
    </xf>
    <xf numFmtId="165" fontId="2" fillId="2" borderId="11" xfId="1" applyNumberFormat="1" applyFont="1" applyFill="1" applyBorder="1" applyAlignment="1" applyProtection="1">
      <alignment horizontal="center" vertical="center"/>
    </xf>
    <xf numFmtId="0" fontId="2" fillId="0" borderId="0" xfId="1" applyNumberFormat="1" applyFont="1" applyAlignment="1" applyProtection="1"/>
    <xf numFmtId="0" fontId="2" fillId="0" borderId="0" xfId="1" applyNumberFormat="1" applyFont="1" applyBorder="1" applyAlignment="1" applyProtection="1"/>
    <xf numFmtId="0" fontId="3" fillId="3" borderId="18" xfId="0" applyFont="1" applyFill="1" applyBorder="1" applyAlignment="1">
      <alignment horizontal="center" vertical="center" wrapText="1"/>
    </xf>
    <xf numFmtId="164" fontId="2" fillId="0" borderId="16" xfId="2" applyNumberFormat="1" applyFont="1" applyBorder="1" applyAlignment="1" applyProtection="1">
      <alignment horizontal="center" vertical="center"/>
      <protection locked="0"/>
    </xf>
    <xf numFmtId="164" fontId="2" fillId="0" borderId="22" xfId="2" applyNumberFormat="1" applyFont="1" applyBorder="1" applyAlignment="1" applyProtection="1">
      <alignment horizontal="center" vertical="center"/>
      <protection locked="0"/>
    </xf>
    <xf numFmtId="164" fontId="2" fillId="0" borderId="11" xfId="2" applyNumberFormat="1" applyFont="1" applyBorder="1" applyAlignment="1" applyProtection="1">
      <alignment horizontal="center" vertical="center"/>
      <protection locked="0"/>
    </xf>
    <xf numFmtId="44" fontId="3" fillId="3" borderId="1" xfId="1" applyFont="1" applyFill="1" applyBorder="1" applyAlignment="1" applyProtection="1">
      <alignment horizontal="center" vertical="center" wrapText="1"/>
    </xf>
    <xf numFmtId="0" fontId="3" fillId="3" borderId="1" xfId="1" applyNumberFormat="1" applyFont="1" applyFill="1" applyBorder="1" applyAlignment="1" applyProtection="1">
      <alignment horizontal="center" vertical="center" wrapText="1"/>
    </xf>
    <xf numFmtId="0" fontId="3" fillId="3" borderId="20" xfId="0" applyFont="1" applyFill="1" applyBorder="1" applyAlignment="1">
      <alignment vertical="center" wrapText="1"/>
    </xf>
    <xf numFmtId="0" fontId="3" fillId="3" borderId="18" xfId="0" applyFont="1" applyFill="1" applyBorder="1" applyAlignment="1">
      <alignment vertical="center" wrapText="1"/>
    </xf>
    <xf numFmtId="0" fontId="3" fillId="3" borderId="32" xfId="0" applyFont="1" applyFill="1" applyBorder="1" applyAlignment="1">
      <alignment horizontal="center" vertical="center" wrapText="1"/>
    </xf>
    <xf numFmtId="0" fontId="3" fillId="3" borderId="21" xfId="1" applyNumberFormat="1" applyFont="1" applyFill="1" applyBorder="1" applyAlignment="1" applyProtection="1">
      <alignment horizontal="center" vertical="center" wrapText="1"/>
    </xf>
    <xf numFmtId="0" fontId="2" fillId="0" borderId="7"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3" fillId="3" borderId="40" xfId="1" applyNumberFormat="1" applyFont="1" applyFill="1" applyBorder="1" applyAlignment="1" applyProtection="1">
      <alignment horizontal="center" vertical="center" wrapText="1"/>
    </xf>
    <xf numFmtId="0" fontId="3" fillId="3" borderId="14" xfId="0" applyFont="1" applyFill="1" applyBorder="1" applyAlignment="1">
      <alignment vertical="center" wrapText="1"/>
    </xf>
    <xf numFmtId="0" fontId="3" fillId="3" borderId="41"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44" xfId="0" applyFont="1" applyFill="1" applyBorder="1" applyAlignment="1">
      <alignment horizontal="center" vertical="center" wrapText="1"/>
    </xf>
    <xf numFmtId="165" fontId="2" fillId="2" borderId="47" xfId="1" applyNumberFormat="1" applyFont="1" applyFill="1" applyBorder="1" applyAlignment="1" applyProtection="1">
      <alignment horizontal="center" vertical="center" wrapText="1"/>
    </xf>
    <xf numFmtId="165" fontId="2" fillId="2" borderId="48" xfId="1" applyNumberFormat="1" applyFont="1" applyFill="1" applyBorder="1" applyAlignment="1" applyProtection="1">
      <alignment horizontal="center" vertical="center" wrapText="1"/>
    </xf>
    <xf numFmtId="165" fontId="2" fillId="2" borderId="29" xfId="1" applyNumberFormat="1" applyFont="1" applyFill="1" applyBorder="1" applyAlignment="1" applyProtection="1">
      <alignment horizontal="center" vertical="center" wrapText="1"/>
    </xf>
    <xf numFmtId="165" fontId="2" fillId="2" borderId="49" xfId="1" applyNumberFormat="1" applyFont="1" applyFill="1" applyBorder="1" applyAlignment="1" applyProtection="1">
      <alignment horizontal="center" vertical="center" wrapText="1"/>
    </xf>
    <xf numFmtId="165" fontId="2" fillId="2" borderId="50" xfId="1" applyNumberFormat="1" applyFont="1" applyFill="1" applyBorder="1" applyAlignment="1" applyProtection="1">
      <alignment horizontal="center" vertical="center" wrapText="1"/>
    </xf>
    <xf numFmtId="165" fontId="2" fillId="2" borderId="38" xfId="1" applyNumberFormat="1" applyFont="1" applyFill="1" applyBorder="1" applyAlignment="1" applyProtection="1">
      <alignment horizontal="center" vertical="center" wrapText="1"/>
    </xf>
    <xf numFmtId="0" fontId="7" fillId="8" borderId="34" xfId="0" applyFont="1" applyFill="1" applyBorder="1" applyAlignment="1">
      <alignment horizontal="center" vertical="center"/>
    </xf>
    <xf numFmtId="0" fontId="7" fillId="8" borderId="10" xfId="0" applyFont="1" applyFill="1" applyBorder="1" applyAlignment="1">
      <alignment horizontal="center" vertical="center"/>
    </xf>
    <xf numFmtId="0" fontId="7" fillId="8" borderId="1"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2" fillId="5" borderId="5" xfId="0" applyFont="1" applyFill="1" applyBorder="1" applyAlignment="1">
      <alignment horizontal="center" wrapText="1"/>
    </xf>
    <xf numFmtId="0" fontId="2" fillId="5" borderId="12" xfId="0" applyFont="1" applyFill="1" applyBorder="1" applyAlignment="1">
      <alignment horizontal="center" wrapText="1"/>
    </xf>
    <xf numFmtId="0" fontId="2" fillId="5" borderId="4" xfId="0" applyFont="1" applyFill="1" applyBorder="1" applyAlignment="1">
      <alignment horizontal="center" wrapText="1"/>
    </xf>
    <xf numFmtId="0" fontId="3" fillId="3" borderId="6"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0"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wrapText="1"/>
    </xf>
    <xf numFmtId="0" fontId="2" fillId="0" borderId="24" xfId="0" applyFont="1" applyBorder="1" applyAlignment="1">
      <alignment horizontal="center" wrapText="1"/>
    </xf>
    <xf numFmtId="0" fontId="3" fillId="3" borderId="6" xfId="0" applyFont="1" applyFill="1" applyBorder="1" applyAlignment="1">
      <alignment horizontal="center"/>
    </xf>
    <xf numFmtId="0" fontId="3" fillId="3" borderId="8" xfId="0" applyFont="1" applyFill="1" applyBorder="1" applyAlignment="1">
      <alignment horizontal="center"/>
    </xf>
    <xf numFmtId="167" fontId="2" fillId="0" borderId="28" xfId="0" applyNumberFormat="1" applyFont="1" applyBorder="1" applyAlignment="1">
      <alignment horizontal="center" vertical="center"/>
    </xf>
    <xf numFmtId="167" fontId="2" fillId="0" borderId="29" xfId="0" applyNumberFormat="1" applyFont="1" applyBorder="1" applyAlignment="1">
      <alignment horizontal="center" vertical="center"/>
    </xf>
    <xf numFmtId="0" fontId="6" fillId="6" borderId="9"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167" fontId="2" fillId="0" borderId="7" xfId="0" applyNumberFormat="1" applyFont="1" applyBorder="1" applyAlignment="1">
      <alignment horizontal="center" vertical="center"/>
    </xf>
    <xf numFmtId="167" fontId="2" fillId="0" borderId="9" xfId="0" applyNumberFormat="1" applyFont="1" applyBorder="1" applyAlignment="1">
      <alignment horizontal="center" vertical="center"/>
    </xf>
    <xf numFmtId="167" fontId="2" fillId="0" borderId="8" xfId="0" applyNumberFormat="1" applyFont="1" applyBorder="1" applyAlignment="1">
      <alignment horizontal="center" vertical="center"/>
    </xf>
    <xf numFmtId="0" fontId="3" fillId="0" borderId="7"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3" fillId="0" borderId="13" xfId="0" applyFont="1" applyBorder="1" applyAlignment="1">
      <alignment horizontal="left" vertical="top" wrapText="1"/>
    </xf>
    <xf numFmtId="0" fontId="3" fillId="0" borderId="13" xfId="0" applyFont="1" applyBorder="1" applyAlignment="1">
      <alignment horizontal="left" vertical="top"/>
    </xf>
    <xf numFmtId="0" fontId="3" fillId="3" borderId="20" xfId="0" applyFont="1" applyFill="1" applyBorder="1" applyAlignment="1">
      <alignment horizontal="left" vertical="center"/>
    </xf>
    <xf numFmtId="0" fontId="3" fillId="3" borderId="14" xfId="0" applyFont="1" applyFill="1" applyBorder="1" applyAlignment="1">
      <alignment horizontal="left"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wrapText="1"/>
    </xf>
    <xf numFmtId="0" fontId="2" fillId="0" borderId="9"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vertical="top"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4" xfId="0" applyFont="1" applyBorder="1" applyAlignment="1">
      <alignment horizontal="left" vertical="top" wrapText="1"/>
    </xf>
    <xf numFmtId="167" fontId="2" fillId="0" borderId="34" xfId="0" applyNumberFormat="1" applyFont="1" applyBorder="1" applyAlignment="1">
      <alignment horizontal="center" vertical="center"/>
    </xf>
    <xf numFmtId="167" fontId="2" fillId="0" borderId="22" xfId="0" applyNumberFormat="1" applyFont="1" applyBorder="1" applyAlignment="1">
      <alignment horizontal="center" vertical="center"/>
    </xf>
    <xf numFmtId="0" fontId="3" fillId="3" borderId="22"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28" xfId="0" applyFont="1" applyFill="1" applyBorder="1" applyAlignment="1">
      <alignment horizontal="center" vertical="center"/>
    </xf>
    <xf numFmtId="0" fontId="2" fillId="5" borderId="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4" xfId="0" applyFont="1" applyFill="1" applyBorder="1" applyAlignment="1">
      <alignment horizontal="left" vertical="center" wrapText="1"/>
    </xf>
    <xf numFmtId="0" fontId="3" fillId="3" borderId="17" xfId="0" applyFont="1" applyFill="1" applyBorder="1" applyAlignment="1">
      <alignment horizontal="center" vertical="center"/>
    </xf>
    <xf numFmtId="0" fontId="3" fillId="3" borderId="0" xfId="0" applyFont="1" applyFill="1" applyAlignment="1">
      <alignment horizontal="center" vertical="center"/>
    </xf>
    <xf numFmtId="0" fontId="3" fillId="3" borderId="15"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6"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6" xfId="0" applyFont="1" applyBorder="1" applyAlignment="1">
      <alignment horizontal="center" vertical="center"/>
    </xf>
    <xf numFmtId="0" fontId="2" fillId="0" borderId="34" xfId="0" applyFont="1" applyBorder="1" applyAlignment="1">
      <alignment horizont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166" fontId="2" fillId="0" borderId="7" xfId="0" applyNumberFormat="1" applyFont="1" applyBorder="1" applyAlignment="1">
      <alignment horizontal="center" vertical="center"/>
    </xf>
    <xf numFmtId="166" fontId="2" fillId="0" borderId="8" xfId="0" applyNumberFormat="1"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6" fillId="7" borderId="6"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7" borderId="2" xfId="0" applyFont="1" applyFill="1" applyBorder="1" applyAlignment="1">
      <alignment horizontal="center" vertical="center" wrapText="1"/>
    </xf>
    <xf numFmtId="49" fontId="3" fillId="2" borderId="45" xfId="0" applyNumberFormat="1" applyFont="1" applyFill="1" applyBorder="1" applyAlignment="1">
      <alignment horizontal="center" vertical="center"/>
    </xf>
    <xf numFmtId="49" fontId="3" fillId="2" borderId="46" xfId="0" applyNumberFormat="1" applyFont="1" applyFill="1" applyBorder="1" applyAlignment="1">
      <alignment horizontal="center" vertical="center"/>
    </xf>
    <xf numFmtId="49" fontId="3" fillId="2" borderId="28" xfId="0" applyNumberFormat="1" applyFont="1" applyFill="1" applyBorder="1" applyAlignment="1">
      <alignment horizontal="center" vertical="center"/>
    </xf>
    <xf numFmtId="0" fontId="2" fillId="5" borderId="5"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3" fillId="0" borderId="5" xfId="0" applyFont="1" applyBorder="1" applyAlignment="1">
      <alignment horizontal="center"/>
    </xf>
    <xf numFmtId="0" fontId="3" fillId="0" borderId="12" xfId="0" applyFont="1" applyBorder="1" applyAlignment="1">
      <alignment horizontal="center"/>
    </xf>
    <xf numFmtId="0" fontId="3" fillId="0" borderId="4" xfId="0" applyFont="1" applyBorder="1" applyAlignment="1">
      <alignment horizontal="center"/>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5" xfId="0" applyFont="1" applyBorder="1" applyAlignment="1">
      <alignment horizontal="center" vertical="center"/>
    </xf>
    <xf numFmtId="0" fontId="2" fillId="0" borderId="17" xfId="0" applyFont="1" applyBorder="1" applyAlignment="1">
      <alignment horizontal="center" wrapText="1"/>
    </xf>
    <xf numFmtId="0" fontId="2" fillId="0" borderId="15" xfId="0" applyFont="1" applyBorder="1" applyAlignment="1">
      <alignment horizontal="center" wrapText="1"/>
    </xf>
    <xf numFmtId="167" fontId="2" fillId="0" borderId="17" xfId="0" applyNumberFormat="1" applyFont="1" applyBorder="1" applyAlignment="1">
      <alignment horizontal="center" vertical="center"/>
    </xf>
    <xf numFmtId="167" fontId="2" fillId="0" borderId="4" xfId="0" applyNumberFormat="1" applyFont="1" applyBorder="1" applyAlignment="1">
      <alignment horizontal="center" vertical="center"/>
    </xf>
    <xf numFmtId="0" fontId="3" fillId="3" borderId="18"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8" xfId="0"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0" fontId="2" fillId="5" borderId="9" xfId="0" applyFont="1" applyFill="1" applyBorder="1" applyAlignment="1">
      <alignment horizontal="center" vertical="center" wrapText="1"/>
    </xf>
    <xf numFmtId="167" fontId="2" fillId="0" borderId="5" xfId="0" applyNumberFormat="1" applyFont="1" applyBorder="1" applyAlignment="1">
      <alignment horizontal="center" vertical="center"/>
    </xf>
    <xf numFmtId="0" fontId="6" fillId="7" borderId="9"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0" borderId="5" xfId="0" applyFont="1" applyBorder="1" applyAlignment="1">
      <alignment horizontal="center" wrapText="1"/>
    </xf>
    <xf numFmtId="0" fontId="2" fillId="0" borderId="4" xfId="0" applyFont="1" applyBorder="1" applyAlignment="1">
      <alignment horizontal="center" wrapText="1"/>
    </xf>
    <xf numFmtId="0" fontId="2" fillId="0" borderId="0" xfId="1" applyNumberFormat="1" applyFont="1" applyAlignment="1" applyProtection="1">
      <alignment wrapText="1"/>
    </xf>
    <xf numFmtId="0" fontId="2" fillId="0" borderId="0" xfId="1" applyNumberFormat="1" applyFont="1" applyBorder="1" applyAlignment="1" applyProtection="1">
      <alignment wrapText="1"/>
    </xf>
  </cellXfs>
  <cellStyles count="3">
    <cellStyle name="Currency" xfId="1" builtinId="4"/>
    <cellStyle name="Normal" xfId="0" builtinId="0"/>
    <cellStyle name="Percent" xfId="2" builtinId="5"/>
  </cellStyles>
  <dxfs count="184">
    <dxf>
      <fill>
        <patternFill>
          <bgColor rgb="FFFFB3B3"/>
        </patternFill>
      </fill>
    </dxf>
    <dxf>
      <fill>
        <patternFill>
          <bgColor rgb="FFFFFF99"/>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FF99"/>
        </patternFill>
      </fill>
    </dxf>
    <dxf>
      <fill>
        <patternFill>
          <bgColor rgb="FFFFB3B3"/>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FF99"/>
        </patternFill>
      </fill>
    </dxf>
    <dxf>
      <fill>
        <patternFill>
          <bgColor rgb="FFFFB3B3"/>
        </patternFill>
      </fill>
    </dxf>
    <dxf>
      <fill>
        <patternFill>
          <bgColor rgb="FFFFB3B3"/>
        </patternFill>
      </fill>
    </dxf>
    <dxf>
      <fill>
        <patternFill>
          <bgColor rgb="FFFFFF99"/>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99"/>
      <color rgb="FFFFB3B3"/>
      <color rgb="FFFFB3FF"/>
      <color rgb="FFFF3300"/>
      <color rgb="FFFFFF66"/>
      <color rgb="FFFFABAB"/>
      <color rgb="FFFF9FA1"/>
      <color rgb="FFFFB7B7"/>
      <color rgb="FFAFFFA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H144"/>
  <sheetViews>
    <sheetView showGridLines="0" topLeftCell="A22" zoomScale="115" zoomScaleNormal="115" zoomScaleSheetLayoutView="55" workbookViewId="0">
      <selection activeCell="B14" sqref="B14:H14"/>
    </sheetView>
  </sheetViews>
  <sheetFormatPr defaultColWidth="8.85546875" defaultRowHeight="15.75" x14ac:dyDescent="0.25"/>
  <cols>
    <col min="1" max="1" width="8.85546875" style="1"/>
    <col min="2" max="2" width="13" style="1" customWidth="1"/>
    <col min="3" max="3" width="37.7109375" style="31" customWidth="1"/>
    <col min="4" max="5" width="29.42578125" style="31" customWidth="1"/>
    <col min="6" max="6" width="28.7109375" style="1" customWidth="1"/>
    <col min="7" max="7" width="31.140625" style="1" bestFit="1" customWidth="1"/>
    <col min="8" max="8" width="28.7109375" style="1" bestFit="1" customWidth="1"/>
    <col min="9" max="16384" width="8.85546875" style="1"/>
  </cols>
  <sheetData>
    <row r="1" spans="2:8" ht="16.5" thickBot="1" x14ac:dyDescent="0.3"/>
    <row r="2" spans="2:8" ht="30.75" thickBot="1" x14ac:dyDescent="0.3">
      <c r="B2" s="134" t="s">
        <v>59</v>
      </c>
      <c r="C2" s="135"/>
      <c r="D2" s="135"/>
      <c r="E2" s="135"/>
      <c r="F2" s="135"/>
      <c r="G2" s="135"/>
      <c r="H2" s="136"/>
    </row>
    <row r="3" spans="2:8" ht="16.5" thickBot="1" x14ac:dyDescent="0.3">
      <c r="B3" s="188" t="s">
        <v>39</v>
      </c>
      <c r="C3" s="189"/>
      <c r="D3" s="186" t="s">
        <v>44</v>
      </c>
      <c r="E3" s="187"/>
      <c r="F3" s="3" t="s">
        <v>7</v>
      </c>
      <c r="G3" s="190" t="s">
        <v>45</v>
      </c>
      <c r="H3" s="191"/>
    </row>
    <row r="4" spans="2:8" ht="16.5" customHeight="1" thickBot="1" x14ac:dyDescent="0.3">
      <c r="B4" s="188" t="s">
        <v>40</v>
      </c>
      <c r="C4" s="189"/>
      <c r="D4" s="153" t="s">
        <v>46</v>
      </c>
      <c r="E4" s="155"/>
      <c r="F4" s="4" t="s">
        <v>29</v>
      </c>
      <c r="G4" s="140">
        <v>46321</v>
      </c>
      <c r="H4" s="142"/>
    </row>
    <row r="5" spans="2:8" ht="16.5" thickBot="1" x14ac:dyDescent="0.3">
      <c r="B5" s="143" t="s">
        <v>6</v>
      </c>
      <c r="C5" s="144"/>
      <c r="D5" s="144"/>
      <c r="E5" s="144"/>
      <c r="F5" s="144"/>
      <c r="G5" s="144"/>
      <c r="H5" s="145"/>
    </row>
    <row r="6" spans="2:8" ht="15.75" customHeight="1" x14ac:dyDescent="0.25">
      <c r="B6" s="156" t="s">
        <v>64</v>
      </c>
      <c r="C6" s="157"/>
      <c r="D6" s="157"/>
      <c r="E6" s="157"/>
      <c r="F6" s="157"/>
      <c r="G6" s="157"/>
      <c r="H6" s="158"/>
    </row>
    <row r="7" spans="2:8" x14ac:dyDescent="0.25">
      <c r="B7" s="159"/>
      <c r="C7" s="160"/>
      <c r="D7" s="160"/>
      <c r="E7" s="160"/>
      <c r="F7" s="160"/>
      <c r="G7" s="160"/>
      <c r="H7" s="161"/>
    </row>
    <row r="8" spans="2:8" x14ac:dyDescent="0.25">
      <c r="B8" s="159"/>
      <c r="C8" s="160"/>
      <c r="D8" s="160"/>
      <c r="E8" s="160"/>
      <c r="F8" s="160"/>
      <c r="G8" s="160"/>
      <c r="H8" s="161"/>
    </row>
    <row r="9" spans="2:8" x14ac:dyDescent="0.25">
      <c r="B9" s="159"/>
      <c r="C9" s="160"/>
      <c r="D9" s="160"/>
      <c r="E9" s="160"/>
      <c r="F9" s="160"/>
      <c r="G9" s="160"/>
      <c r="H9" s="161"/>
    </row>
    <row r="10" spans="2:8" x14ac:dyDescent="0.25">
      <c r="B10" s="159"/>
      <c r="C10" s="160"/>
      <c r="D10" s="160"/>
      <c r="E10" s="160"/>
      <c r="F10" s="160"/>
      <c r="G10" s="160"/>
      <c r="H10" s="161"/>
    </row>
    <row r="11" spans="2:8" x14ac:dyDescent="0.25">
      <c r="B11" s="159"/>
      <c r="C11" s="160"/>
      <c r="D11" s="160"/>
      <c r="E11" s="160"/>
      <c r="F11" s="160"/>
      <c r="G11" s="160"/>
      <c r="H11" s="161"/>
    </row>
    <row r="12" spans="2:8" x14ac:dyDescent="0.25">
      <c r="B12" s="159"/>
      <c r="C12" s="160"/>
      <c r="D12" s="160"/>
      <c r="E12" s="160"/>
      <c r="F12" s="160"/>
      <c r="G12" s="160"/>
      <c r="H12" s="161"/>
    </row>
    <row r="13" spans="2:8" ht="25.5" customHeight="1" thickBot="1" x14ac:dyDescent="0.3">
      <c r="B13" s="162"/>
      <c r="C13" s="163"/>
      <c r="D13" s="163"/>
      <c r="E13" s="163"/>
      <c r="F13" s="163"/>
      <c r="G13" s="163"/>
      <c r="H13" s="164"/>
    </row>
    <row r="14" spans="2:8" ht="88.5" customHeight="1" thickBot="1" x14ac:dyDescent="0.3">
      <c r="B14" s="146" t="s">
        <v>43</v>
      </c>
      <c r="C14" s="146"/>
      <c r="D14" s="146"/>
      <c r="E14" s="146"/>
      <c r="F14" s="146"/>
      <c r="G14" s="146"/>
      <c r="H14" s="146"/>
    </row>
    <row r="15" spans="2:8" ht="3.75" hidden="1" customHeight="1" thickBot="1" x14ac:dyDescent="0.3"/>
    <row r="16" spans="2:8" ht="14.45" customHeight="1" x14ac:dyDescent="0.25">
      <c r="B16" s="115" t="s">
        <v>38</v>
      </c>
      <c r="C16" s="116"/>
      <c r="D16" s="116"/>
      <c r="E16" s="116"/>
      <c r="F16" s="116"/>
      <c r="G16" s="116"/>
      <c r="H16" s="117"/>
    </row>
    <row r="17" spans="2:8" ht="16.5" thickBot="1" x14ac:dyDescent="0.3">
      <c r="B17" s="177"/>
      <c r="C17" s="178"/>
      <c r="D17" s="178"/>
      <c r="E17" s="178"/>
      <c r="F17" s="178"/>
      <c r="G17" s="178"/>
      <c r="H17" s="179"/>
    </row>
    <row r="18" spans="2:8" ht="16.149999999999999" customHeight="1" x14ac:dyDescent="0.25">
      <c r="B18" s="180" t="s">
        <v>8</v>
      </c>
      <c r="C18" s="64" t="s">
        <v>39</v>
      </c>
      <c r="D18" s="182" t="str">
        <f>$D$3</f>
        <v>WHITE BLOOD CELL STIMULANTS</v>
      </c>
      <c r="E18" s="182"/>
      <c r="F18" s="26" t="s">
        <v>7</v>
      </c>
      <c r="G18" s="183" t="str">
        <f>$G$3</f>
        <v>November 4-5, 2026</v>
      </c>
      <c r="H18" s="184"/>
    </row>
    <row r="19" spans="2:8" ht="16.5" customHeight="1" x14ac:dyDescent="0.25">
      <c r="B19" s="181"/>
      <c r="C19" s="65" t="s">
        <v>40</v>
      </c>
      <c r="D19" s="185" t="str">
        <f>$D$4</f>
        <v>PEGFILGRASTIMS</v>
      </c>
      <c r="E19" s="185"/>
      <c r="F19" s="22" t="s">
        <v>29</v>
      </c>
      <c r="G19" s="165">
        <f>$G$4</f>
        <v>46321</v>
      </c>
      <c r="H19" s="166"/>
    </row>
    <row r="20" spans="2:8" ht="16.5" customHeight="1" x14ac:dyDescent="0.25">
      <c r="B20" s="181"/>
      <c r="C20" s="66" t="s">
        <v>0</v>
      </c>
      <c r="D20" s="60" t="s">
        <v>1</v>
      </c>
      <c r="E20" s="60" t="s">
        <v>2</v>
      </c>
      <c r="F20" s="23" t="s">
        <v>3</v>
      </c>
      <c r="G20" s="23" t="s">
        <v>4</v>
      </c>
      <c r="H20" s="167" t="s">
        <v>30</v>
      </c>
    </row>
    <row r="21" spans="2:8" x14ac:dyDescent="0.25">
      <c r="B21" s="181"/>
      <c r="C21" s="61"/>
      <c r="D21" s="61"/>
      <c r="E21" s="61"/>
      <c r="F21" s="24"/>
      <c r="G21" s="25"/>
      <c r="H21" s="167"/>
    </row>
    <row r="22" spans="2:8" ht="32.25" thickBot="1" x14ac:dyDescent="0.3">
      <c r="B22" s="27" t="s">
        <v>9</v>
      </c>
      <c r="C22" s="86" t="s">
        <v>17</v>
      </c>
      <c r="D22" s="86" t="s">
        <v>10</v>
      </c>
      <c r="E22" s="86" t="s">
        <v>32</v>
      </c>
      <c r="F22" s="29" t="s">
        <v>11</v>
      </c>
      <c r="G22" s="28" t="s">
        <v>4</v>
      </c>
      <c r="H22" s="30" t="s">
        <v>33</v>
      </c>
    </row>
    <row r="23" spans="2:8" ht="16.5" thickBot="1" x14ac:dyDescent="0.3">
      <c r="B23" s="168" t="s">
        <v>67</v>
      </c>
      <c r="C23" s="169"/>
      <c r="D23" s="169"/>
      <c r="E23" s="169"/>
      <c r="F23" s="169"/>
      <c r="G23" s="169"/>
      <c r="H23" s="170"/>
    </row>
    <row r="24" spans="2:8" s="10" customFormat="1" ht="31.5" x14ac:dyDescent="0.25">
      <c r="B24" s="171" t="s">
        <v>12</v>
      </c>
      <c r="C24" s="67" t="s">
        <v>61</v>
      </c>
      <c r="D24" s="53" t="s">
        <v>47</v>
      </c>
      <c r="E24" s="53" t="s">
        <v>50</v>
      </c>
      <c r="F24" s="11"/>
      <c r="G24" s="15"/>
      <c r="H24" s="16" t="str">
        <f>IF(ISBLANK(F24),"NO QUOTE", IF(F24=0,"NO QUOTE",IF(NOT(ISBLANK(F24)),F24/G24, "")))</f>
        <v>NO QUOTE</v>
      </c>
    </row>
    <row r="25" spans="2:8" s="10" customFormat="1" ht="31.5" x14ac:dyDescent="0.25">
      <c r="B25" s="172"/>
      <c r="C25" s="69" t="s">
        <v>62</v>
      </c>
      <c r="D25" s="62" t="s">
        <v>48</v>
      </c>
      <c r="E25" s="62" t="s">
        <v>50</v>
      </c>
      <c r="F25" s="12"/>
      <c r="G25" s="13" t="str">
        <f>IF(NOT(ISBLANK($G21)),$G21,"")</f>
        <v/>
      </c>
      <c r="H25" s="17" t="str">
        <f>IF(ISBLANK(F25),"NO QUOTE", IF(F25=0,"NO QUOTE",IF(NOT(ISBLANK(F25)),F25/G25, "")))</f>
        <v>NO QUOTE</v>
      </c>
    </row>
    <row r="26" spans="2:8" s="10" customFormat="1" ht="32.25" thickBot="1" x14ac:dyDescent="0.3">
      <c r="B26" s="173"/>
      <c r="C26" s="68" t="s">
        <v>63</v>
      </c>
      <c r="D26" s="54" t="s">
        <v>49</v>
      </c>
      <c r="E26" s="54" t="s">
        <v>50</v>
      </c>
      <c r="F26" s="14"/>
      <c r="G26" s="18" t="str">
        <f>IF(NOT(ISBLANK($G21)),$G21,"")</f>
        <v/>
      </c>
      <c r="H26" s="19" t="str">
        <f>IF(ISBLANK(F26),"NO QUOTE", IF(F26=0,"NO QUOTE",IF(NOT(ISBLANK(F26)),F26/G26, "")))</f>
        <v>NO QUOTE</v>
      </c>
    </row>
    <row r="27" spans="2:8" ht="16.149999999999999" customHeight="1" thickBot="1" x14ac:dyDescent="0.3">
      <c r="C27" s="63"/>
      <c r="D27" s="63"/>
      <c r="E27" s="63"/>
      <c r="F27" s="174" t="s">
        <v>28</v>
      </c>
      <c r="G27" s="175"/>
      <c r="H27" s="176"/>
    </row>
    <row r="29" spans="2:8" ht="15.6" customHeight="1" x14ac:dyDescent="0.25">
      <c r="B29" s="115" t="str">
        <f>$B$16</f>
        <v>Blanket Purchase Agreement Appendix  – Newly Approved Drug</v>
      </c>
      <c r="C29" s="116"/>
      <c r="D29" s="116"/>
      <c r="E29" s="116"/>
      <c r="F29" s="116"/>
      <c r="G29" s="116"/>
      <c r="H29" s="117"/>
    </row>
    <row r="30" spans="2:8" ht="16.149999999999999" customHeight="1" thickBot="1" x14ac:dyDescent="0.3">
      <c r="B30" s="177"/>
      <c r="C30" s="178"/>
      <c r="D30" s="178"/>
      <c r="E30" s="178"/>
      <c r="F30" s="178"/>
      <c r="G30" s="178"/>
      <c r="H30" s="179"/>
    </row>
    <row r="31" spans="2:8" x14ac:dyDescent="0.25">
      <c r="B31" s="180" t="s">
        <v>13</v>
      </c>
      <c r="C31" s="64" t="s">
        <v>39</v>
      </c>
      <c r="D31" s="182" t="str">
        <f>$D$3</f>
        <v>WHITE BLOOD CELL STIMULANTS</v>
      </c>
      <c r="E31" s="182"/>
      <c r="F31" s="26" t="s">
        <v>7</v>
      </c>
      <c r="G31" s="183" t="str">
        <f>$G$3</f>
        <v>November 4-5, 2026</v>
      </c>
      <c r="H31" s="184"/>
    </row>
    <row r="32" spans="2:8" ht="16.149999999999999" customHeight="1" x14ac:dyDescent="0.25">
      <c r="B32" s="181"/>
      <c r="C32" s="65" t="s">
        <v>40</v>
      </c>
      <c r="D32" s="185" t="str">
        <f>$D$4</f>
        <v>PEGFILGRASTIMS</v>
      </c>
      <c r="E32" s="185"/>
      <c r="F32" s="22" t="s">
        <v>29</v>
      </c>
      <c r="G32" s="165">
        <f>$G$4</f>
        <v>46321</v>
      </c>
      <c r="H32" s="166"/>
    </row>
    <row r="33" spans="1:8" ht="16.149999999999999" customHeight="1" x14ac:dyDescent="0.25">
      <c r="B33" s="181"/>
      <c r="C33" s="66" t="s">
        <v>0</v>
      </c>
      <c r="D33" s="60" t="s">
        <v>1</v>
      </c>
      <c r="E33" s="60" t="s">
        <v>2</v>
      </c>
      <c r="F33" s="23" t="s">
        <v>3</v>
      </c>
      <c r="G33" s="23" t="s">
        <v>4</v>
      </c>
      <c r="H33" s="167" t="s">
        <v>30</v>
      </c>
    </row>
    <row r="34" spans="1:8" x14ac:dyDescent="0.25">
      <c r="B34" s="181"/>
      <c r="C34" s="61"/>
      <c r="D34" s="61"/>
      <c r="E34" s="61"/>
      <c r="F34" s="24"/>
      <c r="G34" s="25"/>
      <c r="H34" s="167"/>
    </row>
    <row r="35" spans="1:8" ht="32.25" thickBot="1" x14ac:dyDescent="0.3">
      <c r="B35" s="27" t="s">
        <v>9</v>
      </c>
      <c r="C35" s="86" t="s">
        <v>17</v>
      </c>
      <c r="D35" s="86" t="s">
        <v>10</v>
      </c>
      <c r="E35" s="86" t="s">
        <v>32</v>
      </c>
      <c r="F35" s="29" t="s">
        <v>11</v>
      </c>
      <c r="G35" s="28" t="s">
        <v>4</v>
      </c>
      <c r="H35" s="30" t="s">
        <v>33</v>
      </c>
    </row>
    <row r="36" spans="1:8" s="10" customFormat="1" ht="16.5" customHeight="1" thickBot="1" x14ac:dyDescent="0.3">
      <c r="A36" s="1"/>
      <c r="B36" s="168" t="str">
        <f>$B$23</f>
        <v>One or more agents may be placed UF before the step.</v>
      </c>
      <c r="C36" s="169"/>
      <c r="D36" s="169"/>
      <c r="E36" s="169"/>
      <c r="F36" s="169"/>
      <c r="G36" s="169"/>
      <c r="H36" s="170"/>
    </row>
    <row r="37" spans="1:8" s="10" customFormat="1" ht="31.5" x14ac:dyDescent="0.25">
      <c r="B37" s="171" t="s">
        <v>12</v>
      </c>
      <c r="C37" s="67" t="str">
        <f>C$24</f>
        <v>234WBPGG1UFBS1M</v>
      </c>
      <c r="D37" s="53" t="str">
        <f>D$24</f>
        <v>Uniform Formulary 
Before Step Therapy</v>
      </c>
      <c r="E37" s="53" t="str">
        <f>E$24</f>
        <v>1 or more</v>
      </c>
      <c r="F37" s="11"/>
      <c r="G37" s="15" t="str">
        <f>IF(NOT(ISBLANK($G34)),$G34,"")</f>
        <v/>
      </c>
      <c r="H37" s="16" t="str">
        <f>IF(ISBLANK(F37),"NO QUOTE", IF(F37=0,"NO QUOTE",IF(NOT(ISBLANK(F37)),F37/G37, "")))</f>
        <v>NO QUOTE</v>
      </c>
    </row>
    <row r="38" spans="1:8" s="10" customFormat="1" ht="31.5" x14ac:dyDescent="0.25">
      <c r="B38" s="172"/>
      <c r="C38" s="69" t="str">
        <f>C$25</f>
        <v>234WBPGG1UFAS1M</v>
      </c>
      <c r="D38" s="62" t="str">
        <f>D$25</f>
        <v>Uniform Formulary 
After Step Therapy</v>
      </c>
      <c r="E38" s="62" t="str">
        <f>E$25</f>
        <v>1 or more</v>
      </c>
      <c r="F38" s="12"/>
      <c r="G38" s="13" t="str">
        <f>IF(NOT(ISBLANK($G34)),$G34,"")</f>
        <v/>
      </c>
      <c r="H38" s="17" t="str">
        <f>IF(ISBLANK(F38),"NO QUOTE", IF(F38=0,"NO QUOTE",IF(NOT(ISBLANK(F38)),F38/G38, "")))</f>
        <v>NO QUOTE</v>
      </c>
    </row>
    <row r="39" spans="1:8" s="10" customFormat="1" ht="32.25" thickBot="1" x14ac:dyDescent="0.3">
      <c r="B39" s="173"/>
      <c r="C39" s="68" t="str">
        <f>C$26</f>
        <v>234WBPGG1NFAS1M</v>
      </c>
      <c r="D39" s="54" t="str">
        <f>D$26</f>
        <v>Non-Formulary
After Step Therapy</v>
      </c>
      <c r="E39" s="54" t="str">
        <f>E$26</f>
        <v>1 or more</v>
      </c>
      <c r="F39" s="14"/>
      <c r="G39" s="18" t="str">
        <f>IF(NOT(ISBLANK($G34)),$G34,"")</f>
        <v/>
      </c>
      <c r="H39" s="19" t="str">
        <f>IF(ISBLANK(F39),"NO QUOTE", IF(F39=0,"NO QUOTE",IF(NOT(ISBLANK(F39)),F39/G39, "")))</f>
        <v>NO QUOTE</v>
      </c>
    </row>
    <row r="40" spans="1:8" ht="16.5" customHeight="1" thickBot="1" x14ac:dyDescent="0.3">
      <c r="C40" s="63"/>
      <c r="D40" s="63"/>
      <c r="E40" s="63"/>
      <c r="F40" s="174" t="s">
        <v>28</v>
      </c>
      <c r="G40" s="175"/>
      <c r="H40" s="176"/>
    </row>
    <row r="42" spans="1:8" x14ac:dyDescent="0.25">
      <c r="B42" s="115" t="str">
        <f>$B$16</f>
        <v>Blanket Purchase Agreement Appendix  – Newly Approved Drug</v>
      </c>
      <c r="C42" s="116"/>
      <c r="D42" s="116"/>
      <c r="E42" s="116"/>
      <c r="F42" s="116"/>
      <c r="G42" s="116"/>
      <c r="H42" s="117"/>
    </row>
    <row r="43" spans="1:8" ht="16.149999999999999" customHeight="1" thickBot="1" x14ac:dyDescent="0.3">
      <c r="B43" s="177"/>
      <c r="C43" s="178"/>
      <c r="D43" s="178"/>
      <c r="E43" s="178"/>
      <c r="F43" s="178"/>
      <c r="G43" s="178"/>
      <c r="H43" s="179"/>
    </row>
    <row r="44" spans="1:8" ht="16.149999999999999" customHeight="1" x14ac:dyDescent="0.25">
      <c r="B44" s="180" t="s">
        <v>14</v>
      </c>
      <c r="C44" s="64" t="s">
        <v>39</v>
      </c>
      <c r="D44" s="182" t="str">
        <f>$D$3</f>
        <v>WHITE BLOOD CELL STIMULANTS</v>
      </c>
      <c r="E44" s="182"/>
      <c r="F44" s="26" t="s">
        <v>7</v>
      </c>
      <c r="G44" s="183" t="str">
        <f>$G$3</f>
        <v>November 4-5, 2026</v>
      </c>
      <c r="H44" s="184"/>
    </row>
    <row r="45" spans="1:8" ht="16.5" customHeight="1" x14ac:dyDescent="0.25">
      <c r="B45" s="181"/>
      <c r="C45" s="65" t="s">
        <v>40</v>
      </c>
      <c r="D45" s="185" t="str">
        <f>$D$4</f>
        <v>PEGFILGRASTIMS</v>
      </c>
      <c r="E45" s="185"/>
      <c r="F45" s="22" t="s">
        <v>29</v>
      </c>
      <c r="G45" s="165">
        <f>$G$4</f>
        <v>46321</v>
      </c>
      <c r="H45" s="166"/>
    </row>
    <row r="46" spans="1:8" ht="16.5" customHeight="1" x14ac:dyDescent="0.25">
      <c r="B46" s="181"/>
      <c r="C46" s="66" t="s">
        <v>0</v>
      </c>
      <c r="D46" s="60" t="s">
        <v>1</v>
      </c>
      <c r="E46" s="60" t="s">
        <v>2</v>
      </c>
      <c r="F46" s="23" t="s">
        <v>3</v>
      </c>
      <c r="G46" s="23" t="s">
        <v>4</v>
      </c>
      <c r="H46" s="167" t="s">
        <v>30</v>
      </c>
    </row>
    <row r="47" spans="1:8" s="10" customFormat="1" x14ac:dyDescent="0.25">
      <c r="A47" s="1"/>
      <c r="B47" s="181"/>
      <c r="C47" s="61"/>
      <c r="D47" s="61"/>
      <c r="E47" s="61"/>
      <c r="F47" s="24"/>
      <c r="G47" s="25"/>
      <c r="H47" s="167"/>
    </row>
    <row r="48" spans="1:8" s="10" customFormat="1" ht="32.25" thickBot="1" x14ac:dyDescent="0.3">
      <c r="A48" s="1"/>
      <c r="B48" s="27" t="s">
        <v>9</v>
      </c>
      <c r="C48" s="86" t="s">
        <v>17</v>
      </c>
      <c r="D48" s="86" t="s">
        <v>10</v>
      </c>
      <c r="E48" s="86" t="s">
        <v>32</v>
      </c>
      <c r="F48" s="29" t="s">
        <v>11</v>
      </c>
      <c r="G48" s="28" t="s">
        <v>4</v>
      </c>
      <c r="H48" s="30" t="s">
        <v>33</v>
      </c>
    </row>
    <row r="49" spans="1:8" s="10" customFormat="1" ht="16.5" customHeight="1" thickBot="1" x14ac:dyDescent="0.3">
      <c r="A49" s="1"/>
      <c r="B49" s="168" t="str">
        <f>$B$23</f>
        <v>One or more agents may be placed UF before the step.</v>
      </c>
      <c r="C49" s="169"/>
      <c r="D49" s="169"/>
      <c r="E49" s="169"/>
      <c r="F49" s="169"/>
      <c r="G49" s="169"/>
      <c r="H49" s="170"/>
    </row>
    <row r="50" spans="1:8" s="10" customFormat="1" ht="31.5" x14ac:dyDescent="0.25">
      <c r="B50" s="171" t="s">
        <v>12</v>
      </c>
      <c r="C50" s="67" t="str">
        <f>C$24</f>
        <v>234WBPGG1UFBS1M</v>
      </c>
      <c r="D50" s="53" t="str">
        <f>D$24</f>
        <v>Uniform Formulary 
Before Step Therapy</v>
      </c>
      <c r="E50" s="53" t="str">
        <f>E$24</f>
        <v>1 or more</v>
      </c>
      <c r="F50" s="11"/>
      <c r="G50" s="15" t="str">
        <f>IF(NOT(ISBLANK($G47)),$G47,"")</f>
        <v/>
      </c>
      <c r="H50" s="16" t="str">
        <f>IF(ISBLANK(F50),"NO QUOTE", IF(F50=0,"NO QUOTE",IF(NOT(ISBLANK(F50)),F50/G50, "")))</f>
        <v>NO QUOTE</v>
      </c>
    </row>
    <row r="51" spans="1:8" s="10" customFormat="1" ht="31.5" x14ac:dyDescent="0.25">
      <c r="B51" s="172"/>
      <c r="C51" s="69" t="str">
        <f>C$25</f>
        <v>234WBPGG1UFAS1M</v>
      </c>
      <c r="D51" s="62" t="str">
        <f>D$25</f>
        <v>Uniform Formulary 
After Step Therapy</v>
      </c>
      <c r="E51" s="62" t="str">
        <f>E$25</f>
        <v>1 or more</v>
      </c>
      <c r="F51" s="12"/>
      <c r="G51" s="13" t="str">
        <f>IF(NOT(ISBLANK($G47)),$G47,"")</f>
        <v/>
      </c>
      <c r="H51" s="17" t="str">
        <f>IF(ISBLANK(F51),"NO QUOTE", IF(F51=0,"NO QUOTE",IF(NOT(ISBLANK(F51)),F51/G51, "")))</f>
        <v>NO QUOTE</v>
      </c>
    </row>
    <row r="52" spans="1:8" s="10" customFormat="1" ht="32.25" thickBot="1" x14ac:dyDescent="0.3">
      <c r="B52" s="173"/>
      <c r="C52" s="68" t="str">
        <f>C$26</f>
        <v>234WBPGG1NFAS1M</v>
      </c>
      <c r="D52" s="54" t="str">
        <f>D$26</f>
        <v>Non-Formulary
After Step Therapy</v>
      </c>
      <c r="E52" s="54" t="str">
        <f>E$26</f>
        <v>1 or more</v>
      </c>
      <c r="F52" s="14"/>
      <c r="G52" s="18" t="str">
        <f>IF(NOT(ISBLANK($G47)),$G47,"")</f>
        <v/>
      </c>
      <c r="H52" s="19" t="str">
        <f>IF(ISBLANK(F52),"NO QUOTE", IF(F52=0,"NO QUOTE",IF(NOT(ISBLANK(F52)),F52/G52, "")))</f>
        <v>NO QUOTE</v>
      </c>
    </row>
    <row r="53" spans="1:8" ht="16.5" customHeight="1" thickBot="1" x14ac:dyDescent="0.3">
      <c r="C53" s="63"/>
      <c r="D53" s="63"/>
      <c r="E53" s="63"/>
      <c r="F53" s="174" t="s">
        <v>28</v>
      </c>
      <c r="G53" s="175"/>
      <c r="H53" s="176"/>
    </row>
    <row r="54" spans="1:8" ht="16.149999999999999" customHeight="1" thickBot="1" x14ac:dyDescent="0.3"/>
    <row r="55" spans="1:8" ht="16.149999999999999" customHeight="1" x14ac:dyDescent="0.25">
      <c r="B55" s="115" t="str">
        <f>$B$16</f>
        <v>Blanket Purchase Agreement Appendix  – Newly Approved Drug</v>
      </c>
      <c r="C55" s="116"/>
      <c r="D55" s="116"/>
      <c r="E55" s="116"/>
      <c r="F55" s="116"/>
      <c r="G55" s="116"/>
      <c r="H55" s="117"/>
    </row>
    <row r="56" spans="1:8" ht="16.5" thickBot="1" x14ac:dyDescent="0.3">
      <c r="B56" s="177"/>
      <c r="C56" s="178"/>
      <c r="D56" s="178"/>
      <c r="E56" s="178"/>
      <c r="F56" s="178"/>
      <c r="G56" s="178"/>
      <c r="H56" s="179"/>
    </row>
    <row r="57" spans="1:8" x14ac:dyDescent="0.25">
      <c r="B57" s="180" t="s">
        <v>15</v>
      </c>
      <c r="C57" s="64" t="s">
        <v>39</v>
      </c>
      <c r="D57" s="182" t="str">
        <f>$D$3</f>
        <v>WHITE BLOOD CELL STIMULANTS</v>
      </c>
      <c r="E57" s="182"/>
      <c r="F57" s="26" t="s">
        <v>7</v>
      </c>
      <c r="G57" s="183" t="str">
        <f>$G$3</f>
        <v>November 4-5, 2026</v>
      </c>
      <c r="H57" s="184"/>
    </row>
    <row r="58" spans="1:8" s="10" customFormat="1" ht="16.149999999999999" customHeight="1" x14ac:dyDescent="0.25">
      <c r="A58" s="1"/>
      <c r="B58" s="181"/>
      <c r="C58" s="65" t="s">
        <v>40</v>
      </c>
      <c r="D58" s="185" t="str">
        <f>$D$4</f>
        <v>PEGFILGRASTIMS</v>
      </c>
      <c r="E58" s="185"/>
      <c r="F58" s="22" t="s">
        <v>29</v>
      </c>
      <c r="G58" s="165">
        <f>$G$4</f>
        <v>46321</v>
      </c>
      <c r="H58" s="166"/>
    </row>
    <row r="59" spans="1:8" s="10" customFormat="1" ht="16.5" customHeight="1" x14ac:dyDescent="0.25">
      <c r="A59" s="1"/>
      <c r="B59" s="181"/>
      <c r="C59" s="66" t="s">
        <v>0</v>
      </c>
      <c r="D59" s="60" t="s">
        <v>1</v>
      </c>
      <c r="E59" s="60" t="s">
        <v>2</v>
      </c>
      <c r="F59" s="23" t="s">
        <v>3</v>
      </c>
      <c r="G59" s="23" t="s">
        <v>4</v>
      </c>
      <c r="H59" s="167" t="s">
        <v>30</v>
      </c>
    </row>
    <row r="60" spans="1:8" s="10" customFormat="1" x14ac:dyDescent="0.25">
      <c r="A60" s="1"/>
      <c r="B60" s="181"/>
      <c r="C60" s="61"/>
      <c r="D60" s="61"/>
      <c r="E60" s="61"/>
      <c r="F60" s="24"/>
      <c r="G60" s="25"/>
      <c r="H60" s="167"/>
    </row>
    <row r="61" spans="1:8" s="10" customFormat="1" ht="32.25" thickBot="1" x14ac:dyDescent="0.3">
      <c r="A61" s="1"/>
      <c r="B61" s="27" t="s">
        <v>9</v>
      </c>
      <c r="C61" s="86" t="s">
        <v>17</v>
      </c>
      <c r="D61" s="86" t="s">
        <v>10</v>
      </c>
      <c r="E61" s="86" t="s">
        <v>32</v>
      </c>
      <c r="F61" s="29" t="s">
        <v>11</v>
      </c>
      <c r="G61" s="28" t="s">
        <v>4</v>
      </c>
      <c r="H61" s="30" t="s">
        <v>33</v>
      </c>
    </row>
    <row r="62" spans="1:8" s="10" customFormat="1" ht="16.5" customHeight="1" thickBot="1" x14ac:dyDescent="0.3">
      <c r="A62" s="1"/>
      <c r="B62" s="168" t="str">
        <f>$B$23</f>
        <v>One or more agents may be placed UF before the step.</v>
      </c>
      <c r="C62" s="169"/>
      <c r="D62" s="169"/>
      <c r="E62" s="169"/>
      <c r="F62" s="169"/>
      <c r="G62" s="169"/>
      <c r="H62" s="170"/>
    </row>
    <row r="63" spans="1:8" s="10" customFormat="1" ht="31.5" x14ac:dyDescent="0.25">
      <c r="B63" s="171" t="s">
        <v>12</v>
      </c>
      <c r="C63" s="67" t="str">
        <f>C$24</f>
        <v>234WBPGG1UFBS1M</v>
      </c>
      <c r="D63" s="53" t="str">
        <f>D$24</f>
        <v>Uniform Formulary 
Before Step Therapy</v>
      </c>
      <c r="E63" s="53" t="str">
        <f>E$24</f>
        <v>1 or more</v>
      </c>
      <c r="F63" s="11"/>
      <c r="G63" s="15" t="str">
        <f>IF(NOT(ISBLANK($G60)),$G60,"")</f>
        <v/>
      </c>
      <c r="H63" s="16" t="str">
        <f>IF(ISBLANK(F63),"NO QUOTE", IF(F63=0,"NO QUOTE",IF(NOT(ISBLANK(F63)),F63/G63, "")))</f>
        <v>NO QUOTE</v>
      </c>
    </row>
    <row r="64" spans="1:8" s="10" customFormat="1" ht="31.5" x14ac:dyDescent="0.25">
      <c r="B64" s="172"/>
      <c r="C64" s="69" t="str">
        <f>C$25</f>
        <v>234WBPGG1UFAS1M</v>
      </c>
      <c r="D64" s="62" t="str">
        <f>D$25</f>
        <v>Uniform Formulary 
After Step Therapy</v>
      </c>
      <c r="E64" s="62" t="str">
        <f>E$25</f>
        <v>1 or more</v>
      </c>
      <c r="F64" s="12"/>
      <c r="G64" s="13" t="str">
        <f>IF(NOT(ISBLANK($G60)),$G60,"")</f>
        <v/>
      </c>
      <c r="H64" s="17" t="str">
        <f>IF(ISBLANK(F64),"NO QUOTE", IF(F64=0,"NO QUOTE",IF(NOT(ISBLANK(F64)),F64/G64, "")))</f>
        <v>NO QUOTE</v>
      </c>
    </row>
    <row r="65" spans="1:8" s="10" customFormat="1" ht="32.25" thickBot="1" x14ac:dyDescent="0.3">
      <c r="B65" s="173"/>
      <c r="C65" s="68" t="str">
        <f>C$26</f>
        <v>234WBPGG1NFAS1M</v>
      </c>
      <c r="D65" s="54" t="str">
        <f>D$26</f>
        <v>Non-Formulary
After Step Therapy</v>
      </c>
      <c r="E65" s="54" t="str">
        <f>E$26</f>
        <v>1 or more</v>
      </c>
      <c r="F65" s="14"/>
      <c r="G65" s="18" t="str">
        <f>IF(NOT(ISBLANK($G60)),$G60,"")</f>
        <v/>
      </c>
      <c r="H65" s="19" t="str">
        <f>IF(ISBLANK(F65),"NO QUOTE", IF(F65=0,"NO QUOTE",IF(NOT(ISBLANK(F65)),F65/G65, "")))</f>
        <v>NO QUOTE</v>
      </c>
    </row>
    <row r="66" spans="1:8" ht="16.149999999999999" customHeight="1" thickBot="1" x14ac:dyDescent="0.3">
      <c r="C66" s="63"/>
      <c r="D66" s="63"/>
      <c r="E66" s="63"/>
      <c r="F66" s="174" t="s">
        <v>28</v>
      </c>
      <c r="G66" s="175"/>
      <c r="H66" s="176"/>
    </row>
    <row r="68" spans="1:8" x14ac:dyDescent="0.25">
      <c r="B68" s="115" t="str">
        <f>$B$16</f>
        <v>Blanket Purchase Agreement Appendix  – Newly Approved Drug</v>
      </c>
      <c r="C68" s="116"/>
      <c r="D68" s="116"/>
      <c r="E68" s="116"/>
      <c r="F68" s="116"/>
      <c r="G68" s="116"/>
      <c r="H68" s="117"/>
    </row>
    <row r="69" spans="1:8" s="10" customFormat="1" ht="16.5" thickBot="1" x14ac:dyDescent="0.3">
      <c r="A69" s="1"/>
      <c r="B69" s="177"/>
      <c r="C69" s="178"/>
      <c r="D69" s="178"/>
      <c r="E69" s="178"/>
      <c r="F69" s="178"/>
      <c r="G69" s="178"/>
      <c r="H69" s="179"/>
    </row>
    <row r="70" spans="1:8" s="10" customFormat="1" x14ac:dyDescent="0.25">
      <c r="A70" s="1"/>
      <c r="B70" s="180" t="s">
        <v>16</v>
      </c>
      <c r="C70" s="64" t="s">
        <v>39</v>
      </c>
      <c r="D70" s="182" t="str">
        <f>$D$3</f>
        <v>WHITE BLOOD CELL STIMULANTS</v>
      </c>
      <c r="E70" s="182"/>
      <c r="F70" s="26" t="s">
        <v>7</v>
      </c>
      <c r="G70" s="183" t="str">
        <f>$G$3</f>
        <v>November 4-5, 2026</v>
      </c>
      <c r="H70" s="184"/>
    </row>
    <row r="71" spans="1:8" s="10" customFormat="1" ht="16.149999999999999" customHeight="1" x14ac:dyDescent="0.25">
      <c r="A71" s="1"/>
      <c r="B71" s="181"/>
      <c r="C71" s="65" t="s">
        <v>40</v>
      </c>
      <c r="D71" s="185" t="str">
        <f>$D$4</f>
        <v>PEGFILGRASTIMS</v>
      </c>
      <c r="E71" s="185"/>
      <c r="F71" s="22" t="s">
        <v>29</v>
      </c>
      <c r="G71" s="165">
        <f>$G$4</f>
        <v>46321</v>
      </c>
      <c r="H71" s="166"/>
    </row>
    <row r="72" spans="1:8" s="10" customFormat="1" ht="16.5" customHeight="1" x14ac:dyDescent="0.25">
      <c r="A72" s="1"/>
      <c r="B72" s="181"/>
      <c r="C72" s="66" t="s">
        <v>0</v>
      </c>
      <c r="D72" s="60" t="s">
        <v>1</v>
      </c>
      <c r="E72" s="60" t="s">
        <v>2</v>
      </c>
      <c r="F72" s="23" t="s">
        <v>3</v>
      </c>
      <c r="G72" s="23" t="s">
        <v>4</v>
      </c>
      <c r="H72" s="167" t="s">
        <v>30</v>
      </c>
    </row>
    <row r="73" spans="1:8" ht="16.149999999999999" customHeight="1" x14ac:dyDescent="0.25">
      <c r="B73" s="181"/>
      <c r="C73" s="61"/>
      <c r="D73" s="61"/>
      <c r="E73" s="61"/>
      <c r="F73" s="24"/>
      <c r="G73" s="25"/>
      <c r="H73" s="167"/>
    </row>
    <row r="74" spans="1:8" ht="32.25" thickBot="1" x14ac:dyDescent="0.3">
      <c r="B74" s="27" t="s">
        <v>9</v>
      </c>
      <c r="C74" s="86" t="s">
        <v>17</v>
      </c>
      <c r="D74" s="86" t="s">
        <v>10</v>
      </c>
      <c r="E74" s="86" t="s">
        <v>32</v>
      </c>
      <c r="F74" s="29" t="s">
        <v>11</v>
      </c>
      <c r="G74" s="28" t="s">
        <v>4</v>
      </c>
      <c r="H74" s="30" t="s">
        <v>33</v>
      </c>
    </row>
    <row r="75" spans="1:8" s="10" customFormat="1" ht="16.5" customHeight="1" thickBot="1" x14ac:dyDescent="0.3">
      <c r="A75" s="1"/>
      <c r="B75" s="168" t="str">
        <f>$B$23</f>
        <v>One or more agents may be placed UF before the step.</v>
      </c>
      <c r="C75" s="169"/>
      <c r="D75" s="169"/>
      <c r="E75" s="169"/>
      <c r="F75" s="169"/>
      <c r="G75" s="169"/>
      <c r="H75" s="170"/>
    </row>
    <row r="76" spans="1:8" s="10" customFormat="1" ht="31.5" x14ac:dyDescent="0.25">
      <c r="B76" s="171" t="s">
        <v>12</v>
      </c>
      <c r="C76" s="67" t="str">
        <f>C$24</f>
        <v>234WBPGG1UFBS1M</v>
      </c>
      <c r="D76" s="53" t="str">
        <f>D$24</f>
        <v>Uniform Formulary 
Before Step Therapy</v>
      </c>
      <c r="E76" s="53" t="str">
        <f>E$24</f>
        <v>1 or more</v>
      </c>
      <c r="F76" s="11"/>
      <c r="G76" s="15" t="str">
        <f>IF(NOT(ISBLANK($G73)),$G73,"")</f>
        <v/>
      </c>
      <c r="H76" s="16" t="str">
        <f>IF(ISBLANK(F76),"NO QUOTE", IF(F76=0,"NO QUOTE",IF(NOT(ISBLANK(F76)),F76/G76, "")))</f>
        <v>NO QUOTE</v>
      </c>
    </row>
    <row r="77" spans="1:8" s="10" customFormat="1" ht="31.5" x14ac:dyDescent="0.25">
      <c r="B77" s="172"/>
      <c r="C77" s="69" t="str">
        <f>C$25</f>
        <v>234WBPGG1UFAS1M</v>
      </c>
      <c r="D77" s="62" t="str">
        <f>D$25</f>
        <v>Uniform Formulary 
After Step Therapy</v>
      </c>
      <c r="E77" s="62" t="str">
        <f>E$25</f>
        <v>1 or more</v>
      </c>
      <c r="F77" s="12"/>
      <c r="G77" s="13" t="str">
        <f>IF(NOT(ISBLANK($G73)),$G73,"")</f>
        <v/>
      </c>
      <c r="H77" s="17" t="str">
        <f>IF(ISBLANK(F77),"NO QUOTE", IF(F77=0,"NO QUOTE",IF(NOT(ISBLANK(F77)),F77/G77, "")))</f>
        <v>NO QUOTE</v>
      </c>
    </row>
    <row r="78" spans="1:8" s="10" customFormat="1" ht="32.25" thickBot="1" x14ac:dyDescent="0.3">
      <c r="B78" s="173"/>
      <c r="C78" s="68" t="str">
        <f>C$26</f>
        <v>234WBPGG1NFAS1M</v>
      </c>
      <c r="D78" s="54" t="str">
        <f>D$26</f>
        <v>Non-Formulary
After Step Therapy</v>
      </c>
      <c r="E78" s="54" t="str">
        <f>E$26</f>
        <v>1 or more</v>
      </c>
      <c r="F78" s="14"/>
      <c r="G78" s="18" t="str">
        <f>IF(NOT(ISBLANK($G73)),$G73,"")</f>
        <v/>
      </c>
      <c r="H78" s="19" t="str">
        <f>IF(ISBLANK(F78),"NO QUOTE", IF(F78=0,"NO QUOTE",IF(NOT(ISBLANK(F78)),F78/G78, "")))</f>
        <v>NO QUOTE</v>
      </c>
    </row>
    <row r="79" spans="1:8" ht="16.149999999999999" customHeight="1" thickBot="1" x14ac:dyDescent="0.3">
      <c r="C79" s="63"/>
      <c r="D79" s="63"/>
      <c r="E79" s="63"/>
      <c r="F79" s="174" t="s">
        <v>28</v>
      </c>
      <c r="G79" s="175"/>
      <c r="H79" s="176"/>
    </row>
    <row r="80" spans="1:8" s="10" customFormat="1" x14ac:dyDescent="0.25">
      <c r="A80" s="1"/>
      <c r="B80" s="1"/>
      <c r="C80" s="31"/>
      <c r="D80" s="31"/>
      <c r="E80" s="31"/>
      <c r="F80" s="1"/>
      <c r="G80" s="1"/>
      <c r="H80" s="1"/>
    </row>
    <row r="81" spans="1:8" s="10" customFormat="1" x14ac:dyDescent="0.25">
      <c r="A81" s="1"/>
      <c r="B81" s="115" t="str">
        <f>$B$16</f>
        <v>Blanket Purchase Agreement Appendix  – Newly Approved Drug</v>
      </c>
      <c r="C81" s="116"/>
      <c r="D81" s="116"/>
      <c r="E81" s="116"/>
      <c r="F81" s="116"/>
      <c r="G81" s="116"/>
      <c r="H81" s="117"/>
    </row>
    <row r="82" spans="1:8" s="10" customFormat="1" ht="16.5" thickBot="1" x14ac:dyDescent="0.3">
      <c r="A82" s="1"/>
      <c r="B82" s="177"/>
      <c r="C82" s="178"/>
      <c r="D82" s="178"/>
      <c r="E82" s="178"/>
      <c r="F82" s="178"/>
      <c r="G82" s="178"/>
      <c r="H82" s="179"/>
    </row>
    <row r="83" spans="1:8" s="10" customFormat="1" x14ac:dyDescent="0.25">
      <c r="A83" s="1"/>
      <c r="B83" s="180" t="s">
        <v>23</v>
      </c>
      <c r="C83" s="64" t="s">
        <v>39</v>
      </c>
      <c r="D83" s="182" t="str">
        <f>$D$3</f>
        <v>WHITE BLOOD CELL STIMULANTS</v>
      </c>
      <c r="E83" s="182"/>
      <c r="F83" s="26" t="s">
        <v>7</v>
      </c>
      <c r="G83" s="183" t="str">
        <f>$G$3</f>
        <v>November 4-5, 2026</v>
      </c>
      <c r="H83" s="184"/>
    </row>
    <row r="84" spans="1:8" ht="16.149999999999999" customHeight="1" x14ac:dyDescent="0.25">
      <c r="B84" s="181"/>
      <c r="C84" s="65" t="s">
        <v>40</v>
      </c>
      <c r="D84" s="185" t="str">
        <f>$D$4</f>
        <v>PEGFILGRASTIMS</v>
      </c>
      <c r="E84" s="185"/>
      <c r="F84" s="22" t="s">
        <v>29</v>
      </c>
      <c r="G84" s="165">
        <f>$G$4</f>
        <v>46321</v>
      </c>
      <c r="H84" s="166"/>
    </row>
    <row r="85" spans="1:8" ht="16.5" customHeight="1" x14ac:dyDescent="0.25">
      <c r="B85" s="181"/>
      <c r="C85" s="66" t="s">
        <v>0</v>
      </c>
      <c r="D85" s="60" t="s">
        <v>1</v>
      </c>
      <c r="E85" s="60" t="s">
        <v>2</v>
      </c>
      <c r="F85" s="23" t="s">
        <v>3</v>
      </c>
      <c r="G85" s="23" t="s">
        <v>4</v>
      </c>
      <c r="H85" s="167" t="s">
        <v>30</v>
      </c>
    </row>
    <row r="86" spans="1:8" x14ac:dyDescent="0.25">
      <c r="B86" s="181"/>
      <c r="C86" s="61"/>
      <c r="D86" s="61"/>
      <c r="E86" s="61"/>
      <c r="F86" s="24"/>
      <c r="G86" s="25"/>
      <c r="H86" s="167"/>
    </row>
    <row r="87" spans="1:8" ht="32.25" thickBot="1" x14ac:dyDescent="0.3">
      <c r="B87" s="27" t="s">
        <v>9</v>
      </c>
      <c r="C87" s="86" t="s">
        <v>17</v>
      </c>
      <c r="D87" s="86" t="s">
        <v>10</v>
      </c>
      <c r="E87" s="86" t="s">
        <v>32</v>
      </c>
      <c r="F87" s="29" t="s">
        <v>11</v>
      </c>
      <c r="G87" s="28" t="s">
        <v>4</v>
      </c>
      <c r="H87" s="30" t="s">
        <v>33</v>
      </c>
    </row>
    <row r="88" spans="1:8" s="10" customFormat="1" ht="16.5" customHeight="1" thickBot="1" x14ac:dyDescent="0.3">
      <c r="A88" s="1"/>
      <c r="B88" s="168" t="str">
        <f>$B$23</f>
        <v>One or more agents may be placed UF before the step.</v>
      </c>
      <c r="C88" s="169"/>
      <c r="D88" s="169"/>
      <c r="E88" s="169"/>
      <c r="F88" s="169"/>
      <c r="G88" s="169"/>
      <c r="H88" s="170"/>
    </row>
    <row r="89" spans="1:8" s="10" customFormat="1" ht="31.5" x14ac:dyDescent="0.25">
      <c r="B89" s="171" t="s">
        <v>12</v>
      </c>
      <c r="C89" s="67" t="str">
        <f>C$24</f>
        <v>234WBPGG1UFBS1M</v>
      </c>
      <c r="D89" s="53" t="str">
        <f>D$24</f>
        <v>Uniform Formulary 
Before Step Therapy</v>
      </c>
      <c r="E89" s="53" t="str">
        <f>E$24</f>
        <v>1 or more</v>
      </c>
      <c r="F89" s="11"/>
      <c r="G89" s="15" t="str">
        <f>IF(NOT(ISBLANK($G86)),$G86,"")</f>
        <v/>
      </c>
      <c r="H89" s="16" t="str">
        <f>IF(ISBLANK(F89),"NO QUOTE", IF(F89=0,"NO QUOTE",IF(NOT(ISBLANK(F89)),F89/G89, "")))</f>
        <v>NO QUOTE</v>
      </c>
    </row>
    <row r="90" spans="1:8" s="10" customFormat="1" ht="31.5" x14ac:dyDescent="0.25">
      <c r="B90" s="172"/>
      <c r="C90" s="69" t="str">
        <f>C$25</f>
        <v>234WBPGG1UFAS1M</v>
      </c>
      <c r="D90" s="62" t="str">
        <f>D$25</f>
        <v>Uniform Formulary 
After Step Therapy</v>
      </c>
      <c r="E90" s="62" t="str">
        <f>E$25</f>
        <v>1 or more</v>
      </c>
      <c r="F90" s="12"/>
      <c r="G90" s="13" t="str">
        <f>IF(NOT(ISBLANK($G86)),$G86,"")</f>
        <v/>
      </c>
      <c r="H90" s="17" t="str">
        <f>IF(ISBLANK(F90),"NO QUOTE", IF(F90=0,"NO QUOTE",IF(NOT(ISBLANK(F90)),F90/G90, "")))</f>
        <v>NO QUOTE</v>
      </c>
    </row>
    <row r="91" spans="1:8" s="10" customFormat="1" ht="32.25" thickBot="1" x14ac:dyDescent="0.3">
      <c r="B91" s="173"/>
      <c r="C91" s="68" t="str">
        <f>C$26</f>
        <v>234WBPGG1NFAS1M</v>
      </c>
      <c r="D91" s="54" t="str">
        <f>D$26</f>
        <v>Non-Formulary
After Step Therapy</v>
      </c>
      <c r="E91" s="54" t="str">
        <f>E$26</f>
        <v>1 or more</v>
      </c>
      <c r="F91" s="14"/>
      <c r="G91" s="18" t="str">
        <f>IF(NOT(ISBLANK($G86)),$G86,"")</f>
        <v/>
      </c>
      <c r="H91" s="19" t="str">
        <f>IF(ISBLANK(F91),"NO QUOTE", IF(F91=0,"NO QUOTE",IF(NOT(ISBLANK(F91)),F91/G91, "")))</f>
        <v>NO QUOTE</v>
      </c>
    </row>
    <row r="92" spans="1:8" s="10" customFormat="1" ht="16.5" customHeight="1" thickBot="1" x14ac:dyDescent="0.3">
      <c r="A92" s="1"/>
      <c r="B92" s="1"/>
      <c r="C92" s="63"/>
      <c r="D92" s="63"/>
      <c r="E92" s="63"/>
      <c r="F92" s="174" t="s">
        <v>28</v>
      </c>
      <c r="G92" s="175"/>
      <c r="H92" s="176"/>
    </row>
    <row r="93" spans="1:8" s="10" customFormat="1" x14ac:dyDescent="0.25">
      <c r="A93" s="1"/>
      <c r="B93" s="1"/>
      <c r="C93" s="31"/>
      <c r="D93" s="31"/>
      <c r="E93" s="31"/>
      <c r="F93" s="1"/>
      <c r="G93" s="1"/>
      <c r="H93" s="1"/>
    </row>
    <row r="94" spans="1:8" s="10" customFormat="1" x14ac:dyDescent="0.25">
      <c r="A94" s="1"/>
      <c r="B94" s="115" t="str">
        <f>$B$16</f>
        <v>Blanket Purchase Agreement Appendix  – Newly Approved Drug</v>
      </c>
      <c r="C94" s="116"/>
      <c r="D94" s="116"/>
      <c r="E94" s="116"/>
      <c r="F94" s="116"/>
      <c r="G94" s="116"/>
      <c r="H94" s="117"/>
    </row>
    <row r="95" spans="1:8" ht="16.149999999999999" customHeight="1" thickBot="1" x14ac:dyDescent="0.3">
      <c r="B95" s="177"/>
      <c r="C95" s="178"/>
      <c r="D95" s="178"/>
      <c r="E95" s="178"/>
      <c r="F95" s="178"/>
      <c r="G95" s="178"/>
      <c r="H95" s="179"/>
    </row>
    <row r="96" spans="1:8" x14ac:dyDescent="0.25">
      <c r="B96" s="180" t="s">
        <v>24</v>
      </c>
      <c r="C96" s="64" t="s">
        <v>39</v>
      </c>
      <c r="D96" s="182" t="str">
        <f>$D$3</f>
        <v>WHITE BLOOD CELL STIMULANTS</v>
      </c>
      <c r="E96" s="182"/>
      <c r="F96" s="26" t="s">
        <v>7</v>
      </c>
      <c r="G96" s="183" t="str">
        <f>$G$3</f>
        <v>November 4-5, 2026</v>
      </c>
      <c r="H96" s="184"/>
    </row>
    <row r="97" spans="1:8" ht="16.149999999999999" customHeight="1" x14ac:dyDescent="0.25">
      <c r="B97" s="181"/>
      <c r="C97" s="65" t="s">
        <v>40</v>
      </c>
      <c r="D97" s="185" t="str">
        <f>$D$4</f>
        <v>PEGFILGRASTIMS</v>
      </c>
      <c r="E97" s="185"/>
      <c r="F97" s="22" t="s">
        <v>29</v>
      </c>
      <c r="G97" s="165">
        <f>$G$4</f>
        <v>46321</v>
      </c>
      <c r="H97" s="166"/>
    </row>
    <row r="98" spans="1:8" ht="16.5" customHeight="1" x14ac:dyDescent="0.25">
      <c r="B98" s="181"/>
      <c r="C98" s="66" t="s">
        <v>0</v>
      </c>
      <c r="D98" s="60" t="s">
        <v>1</v>
      </c>
      <c r="E98" s="60" t="s">
        <v>2</v>
      </c>
      <c r="F98" s="23" t="s">
        <v>3</v>
      </c>
      <c r="G98" s="23" t="s">
        <v>4</v>
      </c>
      <c r="H98" s="167" t="s">
        <v>30</v>
      </c>
    </row>
    <row r="99" spans="1:8" x14ac:dyDescent="0.25">
      <c r="B99" s="181"/>
      <c r="C99" s="61"/>
      <c r="D99" s="61"/>
      <c r="E99" s="61"/>
      <c r="F99" s="24"/>
      <c r="G99" s="25"/>
      <c r="H99" s="167"/>
    </row>
    <row r="100" spans="1:8" ht="35.25" customHeight="1" thickBot="1" x14ac:dyDescent="0.3">
      <c r="B100" s="27" t="s">
        <v>9</v>
      </c>
      <c r="C100" s="86" t="s">
        <v>17</v>
      </c>
      <c r="D100" s="86" t="s">
        <v>10</v>
      </c>
      <c r="E100" s="86" t="s">
        <v>32</v>
      </c>
      <c r="F100" s="29" t="s">
        <v>11</v>
      </c>
      <c r="G100" s="28" t="s">
        <v>4</v>
      </c>
      <c r="H100" s="30" t="s">
        <v>33</v>
      </c>
    </row>
    <row r="101" spans="1:8" s="10" customFormat="1" ht="16.5" customHeight="1" thickBot="1" x14ac:dyDescent="0.3">
      <c r="A101" s="1"/>
      <c r="B101" s="168" t="str">
        <f>$B$23</f>
        <v>One or more agents may be placed UF before the step.</v>
      </c>
      <c r="C101" s="169"/>
      <c r="D101" s="169"/>
      <c r="E101" s="169"/>
      <c r="F101" s="169"/>
      <c r="G101" s="169"/>
      <c r="H101" s="170"/>
    </row>
    <row r="102" spans="1:8" s="10" customFormat="1" ht="31.5" x14ac:dyDescent="0.25">
      <c r="B102" s="171" t="s">
        <v>12</v>
      </c>
      <c r="C102" s="67" t="str">
        <f>C$24</f>
        <v>234WBPGG1UFBS1M</v>
      </c>
      <c r="D102" s="53" t="str">
        <f>D$24</f>
        <v>Uniform Formulary 
Before Step Therapy</v>
      </c>
      <c r="E102" s="53" t="str">
        <f>E$24</f>
        <v>1 or more</v>
      </c>
      <c r="F102" s="11"/>
      <c r="G102" s="15" t="str">
        <f>IF(NOT(ISBLANK($G99)),$G99,"")</f>
        <v/>
      </c>
      <c r="H102" s="16" t="str">
        <f>IF(ISBLANK(F102),"NO QUOTE", IF(F102=0,"NO QUOTE",IF(NOT(ISBLANK(F102)),F102/G102, "")))</f>
        <v>NO QUOTE</v>
      </c>
    </row>
    <row r="103" spans="1:8" s="10" customFormat="1" ht="31.5" x14ac:dyDescent="0.25">
      <c r="B103" s="172"/>
      <c r="C103" s="69" t="str">
        <f>C$25</f>
        <v>234WBPGG1UFAS1M</v>
      </c>
      <c r="D103" s="62" t="str">
        <f>D$25</f>
        <v>Uniform Formulary 
After Step Therapy</v>
      </c>
      <c r="E103" s="62" t="str">
        <f>E$25</f>
        <v>1 or more</v>
      </c>
      <c r="F103" s="12"/>
      <c r="G103" s="13" t="str">
        <f>IF(NOT(ISBLANK($G99)),$G99,"")</f>
        <v/>
      </c>
      <c r="H103" s="17" t="str">
        <f>IF(ISBLANK(F103),"NO QUOTE", IF(F103=0,"NO QUOTE",IF(NOT(ISBLANK(F103)),F103/G103, "")))</f>
        <v>NO QUOTE</v>
      </c>
    </row>
    <row r="104" spans="1:8" s="10" customFormat="1" ht="32.25" thickBot="1" x14ac:dyDescent="0.3">
      <c r="B104" s="173"/>
      <c r="C104" s="68" t="str">
        <f>C$26</f>
        <v>234WBPGG1NFAS1M</v>
      </c>
      <c r="D104" s="54" t="str">
        <f>D$26</f>
        <v>Non-Formulary
After Step Therapy</v>
      </c>
      <c r="E104" s="54" t="str">
        <f>E$26</f>
        <v>1 or more</v>
      </c>
      <c r="F104" s="14"/>
      <c r="G104" s="18" t="str">
        <f>IF(NOT(ISBLANK($G99)),$G99,"")</f>
        <v/>
      </c>
      <c r="H104" s="19" t="str">
        <f>IF(ISBLANK(F104),"NO QUOTE", IF(F104=0,"NO QUOTE",IF(NOT(ISBLANK(F104)),F104/G104, "")))</f>
        <v>NO QUOTE</v>
      </c>
    </row>
    <row r="105" spans="1:8" s="10" customFormat="1" ht="16.5" customHeight="1" thickBot="1" x14ac:dyDescent="0.3">
      <c r="A105" s="1"/>
      <c r="B105" s="1"/>
      <c r="C105" s="63"/>
      <c r="D105" s="63"/>
      <c r="E105" s="63"/>
      <c r="F105" s="174" t="s">
        <v>28</v>
      </c>
      <c r="G105" s="175"/>
      <c r="H105" s="176"/>
    </row>
    <row r="106" spans="1:8" ht="16.149999999999999" customHeight="1" thickBot="1" x14ac:dyDescent="0.3"/>
    <row r="107" spans="1:8" x14ac:dyDescent="0.25">
      <c r="B107" s="115" t="str">
        <f>$B$16</f>
        <v>Blanket Purchase Agreement Appendix  – Newly Approved Drug</v>
      </c>
      <c r="C107" s="116"/>
      <c r="D107" s="116"/>
      <c r="E107" s="116"/>
      <c r="F107" s="116"/>
      <c r="G107" s="116"/>
      <c r="H107" s="117"/>
    </row>
    <row r="108" spans="1:8" ht="16.5" thickBot="1" x14ac:dyDescent="0.3">
      <c r="B108" s="177"/>
      <c r="C108" s="178"/>
      <c r="D108" s="178"/>
      <c r="E108" s="178"/>
      <c r="F108" s="178"/>
      <c r="G108" s="178"/>
      <c r="H108" s="179"/>
    </row>
    <row r="109" spans="1:8" x14ac:dyDescent="0.25">
      <c r="B109" s="180" t="s">
        <v>25</v>
      </c>
      <c r="C109" s="64" t="s">
        <v>39</v>
      </c>
      <c r="D109" s="182" t="str">
        <f>$D$3</f>
        <v>WHITE BLOOD CELL STIMULANTS</v>
      </c>
      <c r="E109" s="182"/>
      <c r="F109" s="26" t="s">
        <v>7</v>
      </c>
      <c r="G109" s="183" t="str">
        <f>$G$3</f>
        <v>November 4-5, 2026</v>
      </c>
      <c r="H109" s="184"/>
    </row>
    <row r="110" spans="1:8" ht="16.5" customHeight="1" x14ac:dyDescent="0.25">
      <c r="B110" s="181"/>
      <c r="C110" s="65" t="s">
        <v>40</v>
      </c>
      <c r="D110" s="185" t="str">
        <f>$D$4</f>
        <v>PEGFILGRASTIMS</v>
      </c>
      <c r="E110" s="185"/>
      <c r="F110" s="22" t="s">
        <v>29</v>
      </c>
      <c r="G110" s="165">
        <f>$G$4</f>
        <v>46321</v>
      </c>
      <c r="H110" s="166"/>
    </row>
    <row r="111" spans="1:8" ht="16.5" customHeight="1" x14ac:dyDescent="0.25">
      <c r="B111" s="181"/>
      <c r="C111" s="66" t="s">
        <v>0</v>
      </c>
      <c r="D111" s="60" t="s">
        <v>1</v>
      </c>
      <c r="E111" s="60" t="s">
        <v>2</v>
      </c>
      <c r="F111" s="23" t="s">
        <v>3</v>
      </c>
      <c r="G111" s="23" t="s">
        <v>4</v>
      </c>
      <c r="H111" s="167" t="s">
        <v>30</v>
      </c>
    </row>
    <row r="112" spans="1:8" ht="16.149999999999999" customHeight="1" x14ac:dyDescent="0.25">
      <c r="B112" s="181"/>
      <c r="C112" s="61"/>
      <c r="D112" s="61"/>
      <c r="E112" s="61"/>
      <c r="F112" s="24"/>
      <c r="G112" s="25"/>
      <c r="H112" s="167"/>
    </row>
    <row r="113" spans="1:8" ht="32.25" thickBot="1" x14ac:dyDescent="0.3">
      <c r="B113" s="27" t="s">
        <v>9</v>
      </c>
      <c r="C113" s="86" t="s">
        <v>17</v>
      </c>
      <c r="D113" s="86" t="s">
        <v>10</v>
      </c>
      <c r="E113" s="86" t="s">
        <v>32</v>
      </c>
      <c r="F113" s="29" t="s">
        <v>11</v>
      </c>
      <c r="G113" s="28" t="s">
        <v>4</v>
      </c>
      <c r="H113" s="30" t="s">
        <v>33</v>
      </c>
    </row>
    <row r="114" spans="1:8" s="10" customFormat="1" ht="16.5" customHeight="1" thickBot="1" x14ac:dyDescent="0.3">
      <c r="A114" s="1"/>
      <c r="B114" s="168" t="str">
        <f>$B$23</f>
        <v>One or more agents may be placed UF before the step.</v>
      </c>
      <c r="C114" s="169"/>
      <c r="D114" s="169"/>
      <c r="E114" s="169"/>
      <c r="F114" s="169"/>
      <c r="G114" s="169"/>
      <c r="H114" s="170"/>
    </row>
    <row r="115" spans="1:8" s="10" customFormat="1" ht="31.5" x14ac:dyDescent="0.25">
      <c r="B115" s="171" t="s">
        <v>12</v>
      </c>
      <c r="C115" s="67" t="str">
        <f>C$24</f>
        <v>234WBPGG1UFBS1M</v>
      </c>
      <c r="D115" s="53" t="str">
        <f>D$24</f>
        <v>Uniform Formulary 
Before Step Therapy</v>
      </c>
      <c r="E115" s="53" t="str">
        <f>E$24</f>
        <v>1 or more</v>
      </c>
      <c r="F115" s="11"/>
      <c r="G115" s="15" t="str">
        <f>IF(NOT(ISBLANK($G112)),$G112,"")</f>
        <v/>
      </c>
      <c r="H115" s="16" t="str">
        <f>IF(ISBLANK(F115),"NO QUOTE", IF(F115=0,"NO QUOTE",IF(NOT(ISBLANK(F115)),F115/G115, "")))</f>
        <v>NO QUOTE</v>
      </c>
    </row>
    <row r="116" spans="1:8" s="10" customFormat="1" ht="31.5" x14ac:dyDescent="0.25">
      <c r="B116" s="172"/>
      <c r="C116" s="69" t="str">
        <f>C$25</f>
        <v>234WBPGG1UFAS1M</v>
      </c>
      <c r="D116" s="62" t="str">
        <f>D$25</f>
        <v>Uniform Formulary 
After Step Therapy</v>
      </c>
      <c r="E116" s="62" t="str">
        <f>E$25</f>
        <v>1 or more</v>
      </c>
      <c r="F116" s="12"/>
      <c r="G116" s="13" t="str">
        <f>IF(NOT(ISBLANK($G112)),$G112,"")</f>
        <v/>
      </c>
      <c r="H116" s="17" t="str">
        <f>IF(ISBLANK(F116),"NO QUOTE", IF(F116=0,"NO QUOTE",IF(NOT(ISBLANK(F116)),F116/G116, "")))</f>
        <v>NO QUOTE</v>
      </c>
    </row>
    <row r="117" spans="1:8" s="10" customFormat="1" ht="32.25" thickBot="1" x14ac:dyDescent="0.3">
      <c r="B117" s="173"/>
      <c r="C117" s="68" t="str">
        <f>C$26</f>
        <v>234WBPGG1NFAS1M</v>
      </c>
      <c r="D117" s="54" t="str">
        <f>D$26</f>
        <v>Non-Formulary
After Step Therapy</v>
      </c>
      <c r="E117" s="54" t="str">
        <f>E$26</f>
        <v>1 or more</v>
      </c>
      <c r="F117" s="14"/>
      <c r="G117" s="18" t="str">
        <f>IF(NOT(ISBLANK($G112)),$G112,"")</f>
        <v/>
      </c>
      <c r="H117" s="19" t="str">
        <f>IF(ISBLANK(F117),"NO QUOTE", IF(F117=0,"NO QUOTE",IF(NOT(ISBLANK(F117)),F117/G117, "")))</f>
        <v>NO QUOTE</v>
      </c>
    </row>
    <row r="118" spans="1:8" ht="16.5" customHeight="1" thickBot="1" x14ac:dyDescent="0.3">
      <c r="C118" s="63"/>
      <c r="D118" s="63"/>
      <c r="E118" s="63"/>
      <c r="F118" s="174" t="s">
        <v>28</v>
      </c>
      <c r="G118" s="175"/>
      <c r="H118" s="176"/>
    </row>
    <row r="120" spans="1:8" x14ac:dyDescent="0.25">
      <c r="B120" s="115" t="str">
        <f>$B$16</f>
        <v>Blanket Purchase Agreement Appendix  – Newly Approved Drug</v>
      </c>
      <c r="C120" s="116"/>
      <c r="D120" s="116"/>
      <c r="E120" s="116"/>
      <c r="F120" s="116"/>
      <c r="G120" s="116"/>
      <c r="H120" s="117"/>
    </row>
    <row r="121" spans="1:8" ht="16.5" thickBot="1" x14ac:dyDescent="0.3">
      <c r="B121" s="177"/>
      <c r="C121" s="178"/>
      <c r="D121" s="178"/>
      <c r="E121" s="178"/>
      <c r="F121" s="178"/>
      <c r="G121" s="178"/>
      <c r="H121" s="179"/>
    </row>
    <row r="122" spans="1:8" ht="16.149999999999999" customHeight="1" x14ac:dyDescent="0.25">
      <c r="B122" s="180" t="s">
        <v>26</v>
      </c>
      <c r="C122" s="64" t="s">
        <v>39</v>
      </c>
      <c r="D122" s="182" t="str">
        <f>$D$3</f>
        <v>WHITE BLOOD CELL STIMULANTS</v>
      </c>
      <c r="E122" s="182"/>
      <c r="F122" s="26" t="s">
        <v>7</v>
      </c>
      <c r="G122" s="183" t="str">
        <f>$G$3</f>
        <v>November 4-5, 2026</v>
      </c>
      <c r="H122" s="184"/>
    </row>
    <row r="123" spans="1:8" ht="16.149999999999999" customHeight="1" x14ac:dyDescent="0.25">
      <c r="B123" s="181"/>
      <c r="C123" s="65" t="s">
        <v>40</v>
      </c>
      <c r="D123" s="185" t="str">
        <f>$D$4</f>
        <v>PEGFILGRASTIMS</v>
      </c>
      <c r="E123" s="185"/>
      <c r="F123" s="22" t="s">
        <v>29</v>
      </c>
      <c r="G123" s="165">
        <f>$G$4</f>
        <v>46321</v>
      </c>
      <c r="H123" s="166"/>
    </row>
    <row r="124" spans="1:8" ht="16.5" customHeight="1" x14ac:dyDescent="0.25">
      <c r="B124" s="181"/>
      <c r="C124" s="66" t="s">
        <v>0</v>
      </c>
      <c r="D124" s="60" t="s">
        <v>1</v>
      </c>
      <c r="E124" s="60" t="s">
        <v>2</v>
      </c>
      <c r="F124" s="23" t="s">
        <v>3</v>
      </c>
      <c r="G124" s="23" t="s">
        <v>4</v>
      </c>
      <c r="H124" s="167" t="s">
        <v>30</v>
      </c>
    </row>
    <row r="125" spans="1:8" x14ac:dyDescent="0.25">
      <c r="B125" s="181"/>
      <c r="C125" s="61"/>
      <c r="D125" s="61"/>
      <c r="E125" s="61"/>
      <c r="F125" s="24"/>
      <c r="G125" s="25"/>
      <c r="H125" s="167"/>
    </row>
    <row r="126" spans="1:8" s="10" customFormat="1" ht="32.25" thickBot="1" x14ac:dyDescent="0.3">
      <c r="A126" s="1"/>
      <c r="B126" s="27" t="s">
        <v>9</v>
      </c>
      <c r="C126" s="86" t="s">
        <v>17</v>
      </c>
      <c r="D126" s="86" t="s">
        <v>10</v>
      </c>
      <c r="E126" s="86" t="s">
        <v>32</v>
      </c>
      <c r="F126" s="29" t="s">
        <v>11</v>
      </c>
      <c r="G126" s="28" t="s">
        <v>4</v>
      </c>
      <c r="H126" s="30" t="s">
        <v>33</v>
      </c>
    </row>
    <row r="127" spans="1:8" s="10" customFormat="1" ht="16.5" customHeight="1" thickBot="1" x14ac:dyDescent="0.3">
      <c r="A127" s="1"/>
      <c r="B127" s="168" t="str">
        <f>$B$23</f>
        <v>One or more agents may be placed UF before the step.</v>
      </c>
      <c r="C127" s="169"/>
      <c r="D127" s="169"/>
      <c r="E127" s="169"/>
      <c r="F127" s="169"/>
      <c r="G127" s="169"/>
      <c r="H127" s="170"/>
    </row>
    <row r="128" spans="1:8" s="10" customFormat="1" ht="31.5" x14ac:dyDescent="0.25">
      <c r="B128" s="171" t="s">
        <v>12</v>
      </c>
      <c r="C128" s="67" t="str">
        <f>C$24</f>
        <v>234WBPGG1UFBS1M</v>
      </c>
      <c r="D128" s="53" t="str">
        <f>D$24</f>
        <v>Uniform Formulary 
Before Step Therapy</v>
      </c>
      <c r="E128" s="53" t="str">
        <f>E$24</f>
        <v>1 or more</v>
      </c>
      <c r="F128" s="11"/>
      <c r="G128" s="15" t="str">
        <f>IF(NOT(ISBLANK($G125)),$G125,"")</f>
        <v/>
      </c>
      <c r="H128" s="16" t="str">
        <f>IF(ISBLANK(F128),"NO QUOTE", IF(F128=0,"NO QUOTE",IF(NOT(ISBLANK(F128)),F128/G128, "")))</f>
        <v>NO QUOTE</v>
      </c>
    </row>
    <row r="129" spans="1:8" s="10" customFormat="1" ht="31.5" x14ac:dyDescent="0.25">
      <c r="B129" s="172"/>
      <c r="C129" s="69" t="str">
        <f>C$25</f>
        <v>234WBPGG1UFAS1M</v>
      </c>
      <c r="D129" s="62" t="str">
        <f>D$25</f>
        <v>Uniform Formulary 
After Step Therapy</v>
      </c>
      <c r="E129" s="62" t="str">
        <f>E$25</f>
        <v>1 or more</v>
      </c>
      <c r="F129" s="12"/>
      <c r="G129" s="13" t="str">
        <f>IF(NOT(ISBLANK($G125)),$G125,"")</f>
        <v/>
      </c>
      <c r="H129" s="17" t="str">
        <f>IF(ISBLANK(F129),"NO QUOTE", IF(F129=0,"NO QUOTE",IF(NOT(ISBLANK(F129)),F129/G129, "")))</f>
        <v>NO QUOTE</v>
      </c>
    </row>
    <row r="130" spans="1:8" s="10" customFormat="1" ht="32.25" thickBot="1" x14ac:dyDescent="0.3">
      <c r="B130" s="173"/>
      <c r="C130" s="68" t="str">
        <f>C$26</f>
        <v>234WBPGG1NFAS1M</v>
      </c>
      <c r="D130" s="54" t="str">
        <f>D$26</f>
        <v>Non-Formulary
After Step Therapy</v>
      </c>
      <c r="E130" s="54" t="str">
        <f>E$26</f>
        <v>1 or more</v>
      </c>
      <c r="F130" s="14"/>
      <c r="G130" s="18" t="str">
        <f>IF(NOT(ISBLANK($G125)),$G125,"")</f>
        <v/>
      </c>
      <c r="H130" s="19" t="str">
        <f>IF(ISBLANK(F130),"NO QUOTE", IF(F130=0,"NO QUOTE",IF(NOT(ISBLANK(F130)),F130/G130, "")))</f>
        <v>NO QUOTE</v>
      </c>
    </row>
    <row r="131" spans="1:8" ht="16.5" customHeight="1" thickBot="1" x14ac:dyDescent="0.3">
      <c r="C131" s="63"/>
      <c r="D131" s="63"/>
      <c r="E131" s="63"/>
      <c r="F131" s="174" t="s">
        <v>28</v>
      </c>
      <c r="G131" s="175"/>
      <c r="H131" s="176"/>
    </row>
    <row r="133" spans="1:8" x14ac:dyDescent="0.25">
      <c r="B133" s="115" t="str">
        <f>$B$16</f>
        <v>Blanket Purchase Agreement Appendix  – Newly Approved Drug</v>
      </c>
      <c r="C133" s="116"/>
      <c r="D133" s="116"/>
      <c r="E133" s="116"/>
      <c r="F133" s="116"/>
      <c r="G133" s="116"/>
      <c r="H133" s="117"/>
    </row>
    <row r="134" spans="1:8" ht="16.5" thickBot="1" x14ac:dyDescent="0.3">
      <c r="B134" s="177"/>
      <c r="C134" s="178"/>
      <c r="D134" s="178"/>
      <c r="E134" s="178"/>
      <c r="F134" s="178"/>
      <c r="G134" s="178"/>
      <c r="H134" s="179"/>
    </row>
    <row r="135" spans="1:8" x14ac:dyDescent="0.25">
      <c r="B135" s="180" t="s">
        <v>27</v>
      </c>
      <c r="C135" s="64" t="s">
        <v>39</v>
      </c>
      <c r="D135" s="182" t="str">
        <f>$D$3</f>
        <v>WHITE BLOOD CELL STIMULANTS</v>
      </c>
      <c r="E135" s="182"/>
      <c r="F135" s="26" t="s">
        <v>7</v>
      </c>
      <c r="G135" s="183" t="str">
        <f>$G$3</f>
        <v>November 4-5, 2026</v>
      </c>
      <c r="H135" s="184"/>
    </row>
    <row r="136" spans="1:8" ht="16.5" customHeight="1" x14ac:dyDescent="0.25">
      <c r="B136" s="181"/>
      <c r="C136" s="65" t="s">
        <v>40</v>
      </c>
      <c r="D136" s="185" t="str">
        <f>$D$4</f>
        <v>PEGFILGRASTIMS</v>
      </c>
      <c r="E136" s="185"/>
      <c r="F136" s="22" t="s">
        <v>29</v>
      </c>
      <c r="G136" s="165">
        <f>$G$4</f>
        <v>46321</v>
      </c>
      <c r="H136" s="166"/>
    </row>
    <row r="137" spans="1:8" ht="16.5" customHeight="1" x14ac:dyDescent="0.25">
      <c r="B137" s="181"/>
      <c r="C137" s="66" t="s">
        <v>0</v>
      </c>
      <c r="D137" s="60" t="s">
        <v>1</v>
      </c>
      <c r="E137" s="60" t="s">
        <v>2</v>
      </c>
      <c r="F137" s="23" t="s">
        <v>3</v>
      </c>
      <c r="G137" s="23" t="s">
        <v>4</v>
      </c>
      <c r="H137" s="167" t="s">
        <v>30</v>
      </c>
    </row>
    <row r="138" spans="1:8" x14ac:dyDescent="0.25">
      <c r="B138" s="181"/>
      <c r="C138" s="61"/>
      <c r="D138" s="61"/>
      <c r="E138" s="61"/>
      <c r="F138" s="24"/>
      <c r="G138" s="25"/>
      <c r="H138" s="167"/>
    </row>
    <row r="139" spans="1:8" ht="32.25" thickBot="1" x14ac:dyDescent="0.3">
      <c r="B139" s="27" t="s">
        <v>9</v>
      </c>
      <c r="C139" s="86" t="s">
        <v>17</v>
      </c>
      <c r="D139" s="86" t="s">
        <v>10</v>
      </c>
      <c r="E139" s="86" t="s">
        <v>32</v>
      </c>
      <c r="F139" s="29" t="s">
        <v>11</v>
      </c>
      <c r="G139" s="28" t="s">
        <v>4</v>
      </c>
      <c r="H139" s="30" t="s">
        <v>33</v>
      </c>
    </row>
    <row r="140" spans="1:8" s="10" customFormat="1" ht="16.5" customHeight="1" thickBot="1" x14ac:dyDescent="0.3">
      <c r="A140" s="1"/>
      <c r="B140" s="168" t="str">
        <f>$B$23</f>
        <v>One or more agents may be placed UF before the step.</v>
      </c>
      <c r="C140" s="169"/>
      <c r="D140" s="169"/>
      <c r="E140" s="169"/>
      <c r="F140" s="169"/>
      <c r="G140" s="169"/>
      <c r="H140" s="170"/>
    </row>
    <row r="141" spans="1:8" s="10" customFormat="1" ht="31.5" x14ac:dyDescent="0.25">
      <c r="B141" s="171" t="s">
        <v>12</v>
      </c>
      <c r="C141" s="67" t="str">
        <f>C$24</f>
        <v>234WBPGG1UFBS1M</v>
      </c>
      <c r="D141" s="53" t="str">
        <f>D$24</f>
        <v>Uniform Formulary 
Before Step Therapy</v>
      </c>
      <c r="E141" s="53" t="str">
        <f>E$24</f>
        <v>1 or more</v>
      </c>
      <c r="F141" s="11"/>
      <c r="G141" s="15" t="str">
        <f>IF(NOT(ISBLANK($G138)),$G138,"")</f>
        <v/>
      </c>
      <c r="H141" s="16" t="str">
        <f>IF(ISBLANK(F141),"NO QUOTE", IF(F141=0,"NO QUOTE",IF(NOT(ISBLANK(F141)),F141/G141, "")))</f>
        <v>NO QUOTE</v>
      </c>
    </row>
    <row r="142" spans="1:8" s="10" customFormat="1" ht="31.5" x14ac:dyDescent="0.25">
      <c r="B142" s="172"/>
      <c r="C142" s="69" t="str">
        <f>C$25</f>
        <v>234WBPGG1UFAS1M</v>
      </c>
      <c r="D142" s="62" t="str">
        <f>D$25</f>
        <v>Uniform Formulary 
After Step Therapy</v>
      </c>
      <c r="E142" s="62" t="str">
        <f>E$25</f>
        <v>1 or more</v>
      </c>
      <c r="F142" s="12"/>
      <c r="G142" s="13" t="str">
        <f>IF(NOT(ISBLANK($G138)),$G138,"")</f>
        <v/>
      </c>
      <c r="H142" s="17" t="str">
        <f>IF(ISBLANK(F142),"NO QUOTE", IF(F142=0,"NO QUOTE",IF(NOT(ISBLANK(F142)),F142/G142, "")))</f>
        <v>NO QUOTE</v>
      </c>
    </row>
    <row r="143" spans="1:8" s="10" customFormat="1" ht="32.25" thickBot="1" x14ac:dyDescent="0.3">
      <c r="B143" s="173"/>
      <c r="C143" s="68" t="str">
        <f>C$26</f>
        <v>234WBPGG1NFAS1M</v>
      </c>
      <c r="D143" s="54" t="str">
        <f>D$26</f>
        <v>Non-Formulary
After Step Therapy</v>
      </c>
      <c r="E143" s="54" t="str">
        <f>E$26</f>
        <v>1 or more</v>
      </c>
      <c r="F143" s="14"/>
      <c r="G143" s="18" t="str">
        <f>IF(NOT(ISBLANK($G138)),$G138,"")</f>
        <v/>
      </c>
      <c r="H143" s="19" t="str">
        <f>IF(ISBLANK(F143),"NO QUOTE", IF(F143=0,"NO QUOTE",IF(NOT(ISBLANK(F143)),F143/G143, "")))</f>
        <v>NO QUOTE</v>
      </c>
    </row>
    <row r="144" spans="1:8" ht="16.5" customHeight="1" thickBot="1" x14ac:dyDescent="0.3">
      <c r="C144" s="63"/>
      <c r="D144" s="63"/>
      <c r="E144" s="63"/>
      <c r="F144" s="174" t="s">
        <v>28</v>
      </c>
      <c r="G144" s="175"/>
      <c r="H144" s="176"/>
    </row>
  </sheetData>
  <mergeCells count="110">
    <mergeCell ref="B128:B130"/>
    <mergeCell ref="B14:H14"/>
    <mergeCell ref="D3:E3"/>
    <mergeCell ref="D4:E4"/>
    <mergeCell ref="D18:E18"/>
    <mergeCell ref="D19:E19"/>
    <mergeCell ref="B2:H2"/>
    <mergeCell ref="B5:H5"/>
    <mergeCell ref="B3:C3"/>
    <mergeCell ref="B4:C4"/>
    <mergeCell ref="G3:H3"/>
    <mergeCell ref="G4:H4"/>
    <mergeCell ref="B18:B21"/>
    <mergeCell ref="G19:H19"/>
    <mergeCell ref="H20:H21"/>
    <mergeCell ref="G18:H18"/>
    <mergeCell ref="B6:H13"/>
    <mergeCell ref="B16:H17"/>
    <mergeCell ref="F66:H66"/>
    <mergeCell ref="B68:H69"/>
    <mergeCell ref="F53:H53"/>
    <mergeCell ref="B55:H56"/>
    <mergeCell ref="D122:E122"/>
    <mergeCell ref="B102:B104"/>
    <mergeCell ref="H72:H73"/>
    <mergeCell ref="B75:H75"/>
    <mergeCell ref="B76:B78"/>
    <mergeCell ref="B57:B60"/>
    <mergeCell ref="F105:H105"/>
    <mergeCell ref="B107:H108"/>
    <mergeCell ref="B88:H88"/>
    <mergeCell ref="B89:B91"/>
    <mergeCell ref="F92:H92"/>
    <mergeCell ref="B94:H95"/>
    <mergeCell ref="D57:E57"/>
    <mergeCell ref="G57:H57"/>
    <mergeCell ref="D58:E58"/>
    <mergeCell ref="G58:H58"/>
    <mergeCell ref="H59:H60"/>
    <mergeCell ref="B62:H62"/>
    <mergeCell ref="B63:B65"/>
    <mergeCell ref="B101:H101"/>
    <mergeCell ref="B114:H114"/>
    <mergeCell ref="B120:H121"/>
    <mergeCell ref="B115:B117"/>
    <mergeCell ref="F118:H118"/>
    <mergeCell ref="G122:H122"/>
    <mergeCell ref="D110:E110"/>
    <mergeCell ref="G110:H110"/>
    <mergeCell ref="B49:H49"/>
    <mergeCell ref="B50:B52"/>
    <mergeCell ref="B122:B125"/>
    <mergeCell ref="D123:E123"/>
    <mergeCell ref="G123:H123"/>
    <mergeCell ref="H124:H125"/>
    <mergeCell ref="B96:B99"/>
    <mergeCell ref="D96:E96"/>
    <mergeCell ref="G96:H96"/>
    <mergeCell ref="D97:E97"/>
    <mergeCell ref="G97:H97"/>
    <mergeCell ref="H98:H99"/>
    <mergeCell ref="B70:B73"/>
    <mergeCell ref="D70:E70"/>
    <mergeCell ref="G70:H70"/>
    <mergeCell ref="D71:E71"/>
    <mergeCell ref="G71:H71"/>
    <mergeCell ref="B23:H23"/>
    <mergeCell ref="B36:H36"/>
    <mergeCell ref="B37:B39"/>
    <mergeCell ref="F40:H40"/>
    <mergeCell ref="B42:H43"/>
    <mergeCell ref="B44:B47"/>
    <mergeCell ref="D44:E44"/>
    <mergeCell ref="G44:H44"/>
    <mergeCell ref="D45:E45"/>
    <mergeCell ref="G45:H45"/>
    <mergeCell ref="H46:H47"/>
    <mergeCell ref="F27:H27"/>
    <mergeCell ref="B31:B34"/>
    <mergeCell ref="D31:E31"/>
    <mergeCell ref="G31:H31"/>
    <mergeCell ref="D32:E32"/>
    <mergeCell ref="G32:H32"/>
    <mergeCell ref="H33:H34"/>
    <mergeCell ref="B24:B26"/>
    <mergeCell ref="B29:H30"/>
    <mergeCell ref="G136:H136"/>
    <mergeCell ref="H137:H138"/>
    <mergeCell ref="B140:H140"/>
    <mergeCell ref="B141:B143"/>
    <mergeCell ref="F144:H144"/>
    <mergeCell ref="F79:H79"/>
    <mergeCell ref="B81:H82"/>
    <mergeCell ref="B83:B86"/>
    <mergeCell ref="D83:E83"/>
    <mergeCell ref="G83:H83"/>
    <mergeCell ref="D84:E84"/>
    <mergeCell ref="G84:H84"/>
    <mergeCell ref="H85:H86"/>
    <mergeCell ref="F131:H131"/>
    <mergeCell ref="B133:H134"/>
    <mergeCell ref="B135:B138"/>
    <mergeCell ref="D135:E135"/>
    <mergeCell ref="G135:H135"/>
    <mergeCell ref="D136:E136"/>
    <mergeCell ref="B127:H127"/>
    <mergeCell ref="B109:B112"/>
    <mergeCell ref="D109:E109"/>
    <mergeCell ref="G109:H109"/>
    <mergeCell ref="H111:H112"/>
  </mergeCells>
  <conditionalFormatting sqref="B3:B4">
    <cfRule type="expression" dxfId="183" priority="826">
      <formula>ISBLANK(D3)</formula>
    </cfRule>
  </conditionalFormatting>
  <conditionalFormatting sqref="C3:C4">
    <cfRule type="expression" dxfId="182" priority="1042">
      <formula>ISBLANK(F3)</formula>
    </cfRule>
  </conditionalFormatting>
  <conditionalFormatting sqref="C18:C19 F18:F19">
    <cfRule type="expression" dxfId="181" priority="773">
      <formula>ISBLANK(D18)</formula>
    </cfRule>
  </conditionalFormatting>
  <conditionalFormatting sqref="C31:C32 F31:F32">
    <cfRule type="expression" dxfId="180" priority="192">
      <formula>ISBLANK(D31)</formula>
    </cfRule>
  </conditionalFormatting>
  <conditionalFormatting sqref="C44:C45 F44:F45">
    <cfRule type="expression" dxfId="179" priority="182">
      <formula>ISBLANK(D44)</formula>
    </cfRule>
  </conditionalFormatting>
  <conditionalFormatting sqref="C57:C58 F57:F58">
    <cfRule type="expression" dxfId="178" priority="172">
      <formula>ISBLANK(D57)</formula>
    </cfRule>
  </conditionalFormatting>
  <conditionalFormatting sqref="C70:C71 F70:F71">
    <cfRule type="expression" dxfId="177" priority="162">
      <formula>ISBLANK(D70)</formula>
    </cfRule>
  </conditionalFormatting>
  <conditionalFormatting sqref="C83:C84 F83:F84">
    <cfRule type="expression" dxfId="176" priority="152">
      <formula>ISBLANK(D83)</formula>
    </cfRule>
  </conditionalFormatting>
  <conditionalFormatting sqref="C96:C97 F96:F97">
    <cfRule type="expression" dxfId="175" priority="142">
      <formula>ISBLANK(D96)</formula>
    </cfRule>
  </conditionalFormatting>
  <conditionalFormatting sqref="C109:C110 F109:F110">
    <cfRule type="expression" dxfId="174" priority="132">
      <formula>ISBLANK(D109)</formula>
    </cfRule>
  </conditionalFormatting>
  <conditionalFormatting sqref="C122:C123 F122:F123">
    <cfRule type="expression" dxfId="173" priority="122">
      <formula>ISBLANK(D122)</formula>
    </cfRule>
  </conditionalFormatting>
  <conditionalFormatting sqref="C135:C136 F135:F136">
    <cfRule type="expression" dxfId="172" priority="112">
      <formula>ISBLANK(D135)</formula>
    </cfRule>
  </conditionalFormatting>
  <conditionalFormatting sqref="C21:G21">
    <cfRule type="expression" dxfId="171" priority="412">
      <formula>ISBLANK(C21)</formula>
    </cfRule>
  </conditionalFormatting>
  <conditionalFormatting sqref="C34:G34">
    <cfRule type="expression" dxfId="170" priority="189">
      <formula>ISBLANK(C34)</formula>
    </cfRule>
  </conditionalFormatting>
  <conditionalFormatting sqref="C47:G47">
    <cfRule type="expression" dxfId="169" priority="179">
      <formula>ISBLANK(C47)</formula>
    </cfRule>
  </conditionalFormatting>
  <conditionalFormatting sqref="C60:G60">
    <cfRule type="expression" dxfId="168" priority="169">
      <formula>ISBLANK(C60)</formula>
    </cfRule>
  </conditionalFormatting>
  <conditionalFormatting sqref="C73:G73">
    <cfRule type="expression" dxfId="167" priority="159">
      <formula>ISBLANK(C73)</formula>
    </cfRule>
  </conditionalFormatting>
  <conditionalFormatting sqref="C86:G86">
    <cfRule type="expression" dxfId="166" priority="149">
      <formula>ISBLANK(C86)</formula>
    </cfRule>
  </conditionalFormatting>
  <conditionalFormatting sqref="C99:G99">
    <cfRule type="expression" dxfId="165" priority="139">
      <formula>ISBLANK(C99)</formula>
    </cfRule>
  </conditionalFormatting>
  <conditionalFormatting sqref="C112:G112">
    <cfRule type="expression" dxfId="164" priority="129">
      <formula>ISBLANK(C112)</formula>
    </cfRule>
  </conditionalFormatting>
  <conditionalFormatting sqref="C125:G125">
    <cfRule type="expression" dxfId="163" priority="119">
      <formula>ISBLANK(C125)</formula>
    </cfRule>
  </conditionalFormatting>
  <conditionalFormatting sqref="C138:G138">
    <cfRule type="expression" dxfId="162" priority="109">
      <formula>ISBLANK(C138)</formula>
    </cfRule>
  </conditionalFormatting>
  <conditionalFormatting sqref="F3:F4">
    <cfRule type="expression" dxfId="161" priority="669">
      <formula>ISBLANK(G3)</formula>
    </cfRule>
  </conditionalFormatting>
  <conditionalFormatting sqref="F24:F26">
    <cfRule type="expression" dxfId="160" priority="411">
      <formula>ISBLANK(F24)</formula>
    </cfRule>
    <cfRule type="expression" dxfId="159" priority="410">
      <formula>AND(NOT(ISBLANK(C24)),NOT(ISBLANK(F24)),F24=0)</formula>
    </cfRule>
  </conditionalFormatting>
  <conditionalFormatting sqref="F37:F39">
    <cfRule type="expression" dxfId="158" priority="187">
      <formula>AND(NOT(ISBLANK(C37)),NOT(ISBLANK(F37)),F37=0)</formula>
    </cfRule>
    <cfRule type="expression" dxfId="157" priority="188">
      <formula>ISBLANK(F37)</formula>
    </cfRule>
  </conditionalFormatting>
  <conditionalFormatting sqref="F50:F52">
    <cfRule type="expression" dxfId="156" priority="23">
      <formula>AND(NOT(ISBLANK(C50)),NOT(ISBLANK(F50)),F50=0)</formula>
    </cfRule>
    <cfRule type="expression" dxfId="155" priority="24">
      <formula>ISBLANK(F50)</formula>
    </cfRule>
  </conditionalFormatting>
  <conditionalFormatting sqref="F63:F65">
    <cfRule type="expression" dxfId="154" priority="20">
      <formula>AND(NOT(ISBLANK(C63)),NOT(ISBLANK(F63)),F63=0)</formula>
    </cfRule>
    <cfRule type="expression" dxfId="153" priority="21">
      <formula>ISBLANK(F63)</formula>
    </cfRule>
  </conditionalFormatting>
  <conditionalFormatting sqref="F76:F78">
    <cfRule type="expression" dxfId="152" priority="18">
      <formula>ISBLANK(F76)</formula>
    </cfRule>
    <cfRule type="expression" dxfId="151" priority="17">
      <formula>AND(NOT(ISBLANK(C76)),NOT(ISBLANK(F76)),F76=0)</formula>
    </cfRule>
  </conditionalFormatting>
  <conditionalFormatting sqref="F89:F91">
    <cfRule type="expression" dxfId="150" priority="15">
      <formula>ISBLANK(F89)</formula>
    </cfRule>
    <cfRule type="expression" dxfId="149" priority="14">
      <formula>AND(NOT(ISBLANK(C89)),NOT(ISBLANK(F89)),F89=0)</formula>
    </cfRule>
  </conditionalFormatting>
  <conditionalFormatting sqref="F102:F104">
    <cfRule type="expression" dxfId="148" priority="12">
      <formula>ISBLANK(F102)</formula>
    </cfRule>
    <cfRule type="expression" dxfId="147" priority="11">
      <formula>AND(NOT(ISBLANK(C102)),NOT(ISBLANK(F102)),F102=0)</formula>
    </cfRule>
  </conditionalFormatting>
  <conditionalFormatting sqref="F115:F117">
    <cfRule type="expression" dxfId="146" priority="9">
      <formula>ISBLANK(F115)</formula>
    </cfRule>
    <cfRule type="expression" dxfId="145" priority="8">
      <formula>AND(NOT(ISBLANK(C115)),NOT(ISBLANK(F115)),F115=0)</formula>
    </cfRule>
  </conditionalFormatting>
  <conditionalFormatting sqref="F128:F130">
    <cfRule type="expression" dxfId="144" priority="6">
      <formula>ISBLANK(F128)</formula>
    </cfRule>
    <cfRule type="expression" dxfId="143" priority="5">
      <formula>AND(NOT(ISBLANK(C128)),NOT(ISBLANK(F128)),F128=0)</formula>
    </cfRule>
  </conditionalFormatting>
  <conditionalFormatting sqref="F141:F143">
    <cfRule type="expression" dxfId="142" priority="2">
      <formula>AND(NOT(ISBLANK(C141)),NOT(ISBLANK(F141)),F141=0)</formula>
    </cfRule>
    <cfRule type="expression" dxfId="141" priority="3">
      <formula>ISBLANK(F141)</formula>
    </cfRule>
  </conditionalFormatting>
  <conditionalFormatting sqref="H24:H26">
    <cfRule type="cellIs" dxfId="140" priority="336" operator="equal">
      <formula>"NO QUOTE"</formula>
    </cfRule>
  </conditionalFormatting>
  <conditionalFormatting sqref="H37:H39">
    <cfRule type="cellIs" dxfId="139" priority="186" operator="equal">
      <formula>"NO QUOTE"</formula>
    </cfRule>
  </conditionalFormatting>
  <conditionalFormatting sqref="H50:H52">
    <cfRule type="cellIs" dxfId="138" priority="22" operator="equal">
      <formula>"NO QUOTE"</formula>
    </cfRule>
  </conditionalFormatting>
  <conditionalFormatting sqref="H63:H65">
    <cfRule type="cellIs" dxfId="137" priority="19" operator="equal">
      <formula>"NO QUOTE"</formula>
    </cfRule>
  </conditionalFormatting>
  <conditionalFormatting sqref="H76:H78">
    <cfRule type="cellIs" dxfId="136" priority="16" operator="equal">
      <formula>"NO QUOTE"</formula>
    </cfRule>
  </conditionalFormatting>
  <conditionalFormatting sqref="H89:H91">
    <cfRule type="cellIs" dxfId="135" priority="13" operator="equal">
      <formula>"NO QUOTE"</formula>
    </cfRule>
  </conditionalFormatting>
  <conditionalFormatting sqref="H102:H104">
    <cfRule type="cellIs" dxfId="134" priority="10" operator="equal">
      <formula>"NO QUOTE"</formula>
    </cfRule>
  </conditionalFormatting>
  <conditionalFormatting sqref="H115:H117">
    <cfRule type="cellIs" dxfId="133" priority="7" operator="equal">
      <formula>"NO QUOTE"</formula>
    </cfRule>
  </conditionalFormatting>
  <conditionalFormatting sqref="H128:H130">
    <cfRule type="cellIs" dxfId="132" priority="4" operator="equal">
      <formula>"NO QUOTE"</formula>
    </cfRule>
  </conditionalFormatting>
  <conditionalFormatting sqref="H141:H143">
    <cfRule type="cellIs" dxfId="131" priority="1" operator="equal">
      <formula>"NO QUOTE"</formula>
    </cfRule>
  </conditionalFormatting>
  <pageMargins left="0.25" right="0.25" top="0.75" bottom="0.75" header="0.3" footer="0.3"/>
  <pageSetup scale="49" fitToHeight="0" orientation="portrait" horizontalDpi="1200" verticalDpi="1200" r:id="rId1"/>
  <headerFooter>
    <oddFooter>&amp;C&amp;"-,Italic"Use or disclosure of data contained on this sheet is subject to the restriction on the title page of this quote.</oddFooter>
  </headerFooter>
  <rowBreaks count="1" manualBreakCount="1">
    <brk id="6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B1:J144"/>
  <sheetViews>
    <sheetView showGridLines="0" tabSelected="1" zoomScale="115" zoomScaleNormal="115" workbookViewId="0">
      <selection activeCell="B6" sqref="B6:J13"/>
    </sheetView>
  </sheetViews>
  <sheetFormatPr defaultColWidth="9.140625" defaultRowHeight="15.75" x14ac:dyDescent="0.25"/>
  <cols>
    <col min="1" max="1" width="9.140625" style="1"/>
    <col min="2" max="2" width="15.42578125" style="1" customWidth="1"/>
    <col min="3" max="3" width="23.42578125" style="1" customWidth="1"/>
    <col min="4" max="4" width="19.42578125" style="227" customWidth="1"/>
    <col min="5" max="5" width="29.85546875" style="79" bestFit="1" customWidth="1"/>
    <col min="6" max="6" width="31.85546875" style="57" customWidth="1"/>
    <col min="7" max="7" width="29.85546875" style="31" bestFit="1" customWidth="1"/>
    <col min="8" max="8" width="16.7109375" style="1" bestFit="1" customWidth="1"/>
    <col min="9" max="9" width="24.140625" style="56" customWidth="1"/>
    <col min="10" max="10" width="16.7109375" style="1" bestFit="1" customWidth="1"/>
    <col min="11" max="12" width="9.140625" style="1"/>
    <col min="13" max="13" width="9.42578125" style="1" bestFit="1" customWidth="1"/>
    <col min="14" max="16384" width="9.140625" style="1"/>
  </cols>
  <sheetData>
    <row r="1" spans="2:10" ht="16.5" thickBot="1" x14ac:dyDescent="0.3"/>
    <row r="2" spans="2:10" ht="30.75" thickBot="1" x14ac:dyDescent="0.3">
      <c r="B2" s="134" t="s">
        <v>60</v>
      </c>
      <c r="C2" s="135"/>
      <c r="D2" s="135"/>
      <c r="E2" s="135"/>
      <c r="F2" s="135"/>
      <c r="G2" s="135"/>
      <c r="H2" s="135"/>
      <c r="I2" s="135"/>
      <c r="J2" s="136"/>
    </row>
    <row r="3" spans="2:10" ht="16.5" thickBot="1" x14ac:dyDescent="0.3">
      <c r="B3" s="148" t="s">
        <v>39</v>
      </c>
      <c r="C3" s="148"/>
      <c r="D3" s="150" t="str">
        <f>BPA!$D$3</f>
        <v>WHITE BLOOD CELL STIMULANTS</v>
      </c>
      <c r="E3" s="151"/>
      <c r="F3" s="152"/>
      <c r="G3" s="58" t="s">
        <v>7</v>
      </c>
      <c r="H3" s="137" t="str">
        <f>BPA!$G$3</f>
        <v>November 4-5, 2026</v>
      </c>
      <c r="I3" s="138"/>
      <c r="J3" s="139"/>
    </row>
    <row r="4" spans="2:10" ht="16.5" thickBot="1" x14ac:dyDescent="0.3">
      <c r="B4" s="149" t="s">
        <v>40</v>
      </c>
      <c r="C4" s="149"/>
      <c r="D4" s="153" t="str">
        <f>BPA!$D$4</f>
        <v>PEGFILGRASTIMS</v>
      </c>
      <c r="E4" s="154"/>
      <c r="F4" s="155"/>
      <c r="G4" s="59" t="s">
        <v>29</v>
      </c>
      <c r="H4" s="140">
        <f>BPA!$G$4</f>
        <v>46321</v>
      </c>
      <c r="I4" s="141"/>
      <c r="J4" s="142"/>
    </row>
    <row r="5" spans="2:10" ht="16.5" thickBot="1" x14ac:dyDescent="0.3">
      <c r="B5" s="143" t="s">
        <v>6</v>
      </c>
      <c r="C5" s="144"/>
      <c r="D5" s="144"/>
      <c r="E5" s="144"/>
      <c r="F5" s="144"/>
      <c r="G5" s="144"/>
      <c r="H5" s="144"/>
      <c r="I5" s="144"/>
      <c r="J5" s="145"/>
    </row>
    <row r="6" spans="2:10" ht="15.6" customHeight="1" x14ac:dyDescent="0.25">
      <c r="B6" s="156" t="s">
        <v>65</v>
      </c>
      <c r="C6" s="157"/>
      <c r="D6" s="157"/>
      <c r="E6" s="157"/>
      <c r="F6" s="157"/>
      <c r="G6" s="157"/>
      <c r="H6" s="157"/>
      <c r="I6" s="157"/>
      <c r="J6" s="158"/>
    </row>
    <row r="7" spans="2:10" x14ac:dyDescent="0.25">
      <c r="B7" s="159"/>
      <c r="C7" s="160"/>
      <c r="D7" s="160"/>
      <c r="E7" s="160"/>
      <c r="F7" s="160"/>
      <c r="G7" s="160"/>
      <c r="H7" s="160"/>
      <c r="I7" s="160"/>
      <c r="J7" s="161"/>
    </row>
    <row r="8" spans="2:10" x14ac:dyDescent="0.25">
      <c r="B8" s="159"/>
      <c r="C8" s="160"/>
      <c r="D8" s="160"/>
      <c r="E8" s="160"/>
      <c r="F8" s="160"/>
      <c r="G8" s="160"/>
      <c r="H8" s="160"/>
      <c r="I8" s="160"/>
      <c r="J8" s="161"/>
    </row>
    <row r="9" spans="2:10" x14ac:dyDescent="0.25">
      <c r="B9" s="159"/>
      <c r="C9" s="160"/>
      <c r="D9" s="160"/>
      <c r="E9" s="160"/>
      <c r="F9" s="160"/>
      <c r="G9" s="160"/>
      <c r="H9" s="160"/>
      <c r="I9" s="160"/>
      <c r="J9" s="161"/>
    </row>
    <row r="10" spans="2:10" x14ac:dyDescent="0.25">
      <c r="B10" s="159"/>
      <c r="C10" s="160"/>
      <c r="D10" s="160"/>
      <c r="E10" s="160"/>
      <c r="F10" s="160"/>
      <c r="G10" s="160"/>
      <c r="H10" s="160"/>
      <c r="I10" s="160"/>
      <c r="J10" s="161"/>
    </row>
    <row r="11" spans="2:10" x14ac:dyDescent="0.25">
      <c r="B11" s="159"/>
      <c r="C11" s="160"/>
      <c r="D11" s="160"/>
      <c r="E11" s="160"/>
      <c r="F11" s="160"/>
      <c r="G11" s="160"/>
      <c r="H11" s="160"/>
      <c r="I11" s="160"/>
      <c r="J11" s="161"/>
    </row>
    <row r="12" spans="2:10" x14ac:dyDescent="0.25">
      <c r="B12" s="159"/>
      <c r="C12" s="160"/>
      <c r="D12" s="160"/>
      <c r="E12" s="160"/>
      <c r="F12" s="160"/>
      <c r="G12" s="160"/>
      <c r="H12" s="160"/>
      <c r="I12" s="160"/>
      <c r="J12" s="161"/>
    </row>
    <row r="13" spans="2:10" ht="26.25" customHeight="1" thickBot="1" x14ac:dyDescent="0.3">
      <c r="B13" s="162"/>
      <c r="C13" s="163"/>
      <c r="D13" s="163"/>
      <c r="E13" s="163"/>
      <c r="F13" s="163"/>
      <c r="G13" s="163"/>
      <c r="H13" s="163"/>
      <c r="I13" s="163"/>
      <c r="J13" s="164"/>
    </row>
    <row r="14" spans="2:10" ht="113.45" customHeight="1" x14ac:dyDescent="0.25">
      <c r="B14" s="146" t="s">
        <v>42</v>
      </c>
      <c r="C14" s="147"/>
      <c r="D14" s="147"/>
      <c r="E14" s="147"/>
      <c r="F14" s="147"/>
      <c r="G14" s="147"/>
      <c r="H14" s="147"/>
      <c r="I14" s="147"/>
      <c r="J14" s="147"/>
    </row>
    <row r="15" spans="2:10" ht="16.5" thickBot="1" x14ac:dyDescent="0.3"/>
    <row r="16" spans="2:10" x14ac:dyDescent="0.25">
      <c r="B16" s="115" t="s">
        <v>37</v>
      </c>
      <c r="C16" s="116"/>
      <c r="D16" s="116"/>
      <c r="E16" s="116"/>
      <c r="F16" s="116"/>
      <c r="G16" s="116"/>
      <c r="H16" s="116"/>
      <c r="I16" s="116"/>
      <c r="J16" s="117"/>
    </row>
    <row r="17" spans="2:10" ht="16.5" thickBot="1" x14ac:dyDescent="0.3">
      <c r="B17" s="118"/>
      <c r="C17" s="119"/>
      <c r="D17" s="119"/>
      <c r="E17" s="119"/>
      <c r="F17" s="119"/>
      <c r="G17" s="119"/>
      <c r="H17" s="119"/>
      <c r="I17" s="119"/>
      <c r="J17" s="120"/>
    </row>
    <row r="18" spans="2:10" ht="16.5" thickBot="1" x14ac:dyDescent="0.3">
      <c r="B18" s="121" t="s">
        <v>8</v>
      </c>
      <c r="C18" s="38" t="s">
        <v>39</v>
      </c>
      <c r="D18" s="87"/>
      <c r="E18" s="123" t="str">
        <f>$D$3</f>
        <v>WHITE BLOOD CELL STIMULANTS</v>
      </c>
      <c r="F18" s="124"/>
      <c r="G18" s="118" t="s">
        <v>7</v>
      </c>
      <c r="H18" s="120"/>
      <c r="I18" s="125" t="str">
        <f>$H$3</f>
        <v>November 4-5, 2026</v>
      </c>
      <c r="J18" s="126"/>
    </row>
    <row r="19" spans="2:10" ht="16.5" thickBot="1" x14ac:dyDescent="0.3">
      <c r="B19" s="121"/>
      <c r="C19" s="39" t="s">
        <v>40</v>
      </c>
      <c r="D19" s="88"/>
      <c r="E19" s="127" t="str">
        <f>$D$4</f>
        <v>PEGFILGRASTIMS</v>
      </c>
      <c r="F19" s="128"/>
      <c r="G19" s="129" t="s">
        <v>29</v>
      </c>
      <c r="H19" s="130"/>
      <c r="I19" s="131">
        <f>$H$4</f>
        <v>46321</v>
      </c>
      <c r="J19" s="132"/>
    </row>
    <row r="20" spans="2:10" ht="29.25" customHeight="1" thickBot="1" x14ac:dyDescent="0.3">
      <c r="B20" s="121"/>
      <c r="C20" s="40" t="s">
        <v>0</v>
      </c>
      <c r="D20" s="90" t="s">
        <v>1</v>
      </c>
      <c r="E20" s="41" t="s">
        <v>2</v>
      </c>
      <c r="F20" s="41" t="s">
        <v>3</v>
      </c>
      <c r="G20" s="42" t="s">
        <v>4</v>
      </c>
      <c r="H20" s="115" t="s">
        <v>31</v>
      </c>
      <c r="I20" s="116"/>
      <c r="J20" s="117"/>
    </row>
    <row r="21" spans="2:10" ht="16.5" thickBot="1" x14ac:dyDescent="0.3">
      <c r="B21" s="122"/>
      <c r="C21" s="43"/>
      <c r="D21" s="92"/>
      <c r="E21" s="44"/>
      <c r="F21" s="44"/>
      <c r="G21" s="45"/>
      <c r="H21" s="118"/>
      <c r="I21" s="119"/>
      <c r="J21" s="120"/>
    </row>
    <row r="22" spans="2:10" ht="79.5" thickBot="1" x14ac:dyDescent="0.3">
      <c r="B22" s="2" t="s">
        <v>9</v>
      </c>
      <c r="C22" s="85" t="s">
        <v>17</v>
      </c>
      <c r="D22" s="85" t="s">
        <v>10</v>
      </c>
      <c r="E22" s="85" t="s">
        <v>32</v>
      </c>
      <c r="F22" s="46" t="s">
        <v>20</v>
      </c>
      <c r="G22" s="47" t="s">
        <v>21</v>
      </c>
      <c r="H22" s="46" t="s">
        <v>22</v>
      </c>
      <c r="I22" s="48" t="s">
        <v>18</v>
      </c>
      <c r="J22" s="49" t="s">
        <v>19</v>
      </c>
    </row>
    <row r="23" spans="2:10" ht="16.149999999999999" customHeight="1" thickBot="1" x14ac:dyDescent="0.3">
      <c r="B23" s="107" t="s">
        <v>68</v>
      </c>
      <c r="C23" s="108"/>
      <c r="D23" s="108"/>
      <c r="E23" s="108"/>
      <c r="F23" s="108"/>
      <c r="G23" s="108"/>
      <c r="H23" s="108"/>
      <c r="I23" s="108"/>
      <c r="J23" s="108"/>
    </row>
    <row r="24" spans="2:10" ht="45.75" customHeight="1" x14ac:dyDescent="0.25">
      <c r="B24" s="109" t="s">
        <v>12</v>
      </c>
      <c r="C24" s="105" t="s">
        <v>51</v>
      </c>
      <c r="D24" s="53" t="s">
        <v>54</v>
      </c>
      <c r="E24" s="50" t="s">
        <v>50</v>
      </c>
      <c r="F24" s="72"/>
      <c r="G24" s="70"/>
      <c r="H24" s="72"/>
      <c r="I24" s="73" t="str">
        <f>IF(NOT(ISBLANK(H24)),F24-H24,"")</f>
        <v/>
      </c>
      <c r="J24" s="74" t="str">
        <f>IF(NOT(ISBLANK(H24)),((1+G24)*F24-H24), "")</f>
        <v/>
      </c>
    </row>
    <row r="25" spans="2:10" ht="47.25" x14ac:dyDescent="0.25">
      <c r="B25" s="110"/>
      <c r="C25" s="104" t="s">
        <v>52</v>
      </c>
      <c r="D25" s="62" t="s">
        <v>58</v>
      </c>
      <c r="E25" s="51" t="s">
        <v>50</v>
      </c>
      <c r="F25" s="21" t="str">
        <f>IF(NOT(ISBLANK(F24)),F24,"")</f>
        <v/>
      </c>
      <c r="G25" s="20"/>
      <c r="H25" s="21" t="str">
        <f>IF(NOT(ISBLANK(H24)),H24,"")</f>
        <v/>
      </c>
      <c r="I25" s="75" t="str">
        <f>IFERROR(F25-H25, "")</f>
        <v/>
      </c>
      <c r="J25" s="76" t="str">
        <f t="shared" ref="J25" si="0">IFERROR(((1+G25)*F25-H25), "")</f>
        <v/>
      </c>
    </row>
    <row r="26" spans="2:10" ht="48" thickBot="1" x14ac:dyDescent="0.3">
      <c r="B26" s="111"/>
      <c r="C26" s="106" t="s">
        <v>53</v>
      </c>
      <c r="D26" s="54" t="s">
        <v>56</v>
      </c>
      <c r="E26" s="52" t="s">
        <v>50</v>
      </c>
      <c r="F26" s="6" t="str">
        <f>IF(NOT(ISBLANK(F25)),F25,"")</f>
        <v/>
      </c>
      <c r="G26" s="71"/>
      <c r="H26" s="6" t="str">
        <f>IF(NOT(ISBLANK(H25)),H25,"")</f>
        <v/>
      </c>
      <c r="I26" s="77" t="str">
        <f>IFERROR(F26-H26, "")</f>
        <v/>
      </c>
      <c r="J26" s="78" t="str">
        <f t="shared" ref="J26" si="1">IFERROR(((1+G26)*F26-H26), "")</f>
        <v/>
      </c>
    </row>
    <row r="27" spans="2:10" ht="16.5" thickBot="1" x14ac:dyDescent="0.3">
      <c r="D27" s="228"/>
      <c r="E27" s="80"/>
      <c r="F27" s="55"/>
      <c r="G27" s="112" t="s">
        <v>28</v>
      </c>
      <c r="H27" s="113"/>
      <c r="I27" s="113"/>
      <c r="J27" s="114"/>
    </row>
    <row r="28" spans="2:10" ht="16.5" thickBot="1" x14ac:dyDescent="0.3">
      <c r="D28" s="228"/>
      <c r="E28" s="80"/>
      <c r="F28" s="55"/>
    </row>
    <row r="29" spans="2:10" x14ac:dyDescent="0.25">
      <c r="B29" s="115" t="str">
        <f>$B$16</f>
        <v>Additional Discount Program Appendix  – Newly Approved Drug</v>
      </c>
      <c r="C29" s="116"/>
      <c r="D29" s="116"/>
      <c r="E29" s="116"/>
      <c r="F29" s="116"/>
      <c r="G29" s="116"/>
      <c r="H29" s="116"/>
      <c r="I29" s="116"/>
      <c r="J29" s="117"/>
    </row>
    <row r="30" spans="2:10" ht="16.5" thickBot="1" x14ac:dyDescent="0.3">
      <c r="B30" s="118"/>
      <c r="C30" s="119"/>
      <c r="D30" s="119"/>
      <c r="E30" s="119"/>
      <c r="F30" s="119"/>
      <c r="G30" s="119"/>
      <c r="H30" s="119"/>
      <c r="I30" s="119"/>
      <c r="J30" s="120"/>
    </row>
    <row r="31" spans="2:10" ht="16.5" thickBot="1" x14ac:dyDescent="0.3">
      <c r="B31" s="121" t="s">
        <v>13</v>
      </c>
      <c r="C31" s="38" t="s">
        <v>39</v>
      </c>
      <c r="D31" s="87"/>
      <c r="E31" s="123" t="str">
        <f>$D$3</f>
        <v>WHITE BLOOD CELL STIMULANTS</v>
      </c>
      <c r="F31" s="124"/>
      <c r="G31" s="118" t="s">
        <v>7</v>
      </c>
      <c r="H31" s="120"/>
      <c r="I31" s="125" t="str">
        <f>$H$3</f>
        <v>November 4-5, 2026</v>
      </c>
      <c r="J31" s="126"/>
    </row>
    <row r="32" spans="2:10" ht="16.149999999999999" customHeight="1" thickBot="1" x14ac:dyDescent="0.3">
      <c r="B32" s="121"/>
      <c r="C32" s="39" t="s">
        <v>40</v>
      </c>
      <c r="D32" s="88"/>
      <c r="E32" s="127" t="str">
        <f>$D$4</f>
        <v>PEGFILGRASTIMS</v>
      </c>
      <c r="F32" s="128"/>
      <c r="G32" s="129" t="s">
        <v>29</v>
      </c>
      <c r="H32" s="130"/>
      <c r="I32" s="131">
        <f>$H$4</f>
        <v>46321</v>
      </c>
      <c r="J32" s="132"/>
    </row>
    <row r="33" spans="2:10" ht="16.5" thickBot="1" x14ac:dyDescent="0.3">
      <c r="B33" s="121"/>
      <c r="C33" s="40" t="s">
        <v>0</v>
      </c>
      <c r="D33" s="90" t="s">
        <v>1</v>
      </c>
      <c r="E33" s="41" t="s">
        <v>2</v>
      </c>
      <c r="F33" s="41" t="s">
        <v>3</v>
      </c>
      <c r="G33" s="42" t="str">
        <f>$G$20</f>
        <v>Package Size</v>
      </c>
      <c r="H33" s="115" t="s">
        <v>31</v>
      </c>
      <c r="I33" s="116"/>
      <c r="J33" s="117"/>
    </row>
    <row r="34" spans="2:10" ht="16.5" thickBot="1" x14ac:dyDescent="0.3">
      <c r="B34" s="122"/>
      <c r="C34" s="43"/>
      <c r="D34" s="92"/>
      <c r="E34" s="44"/>
      <c r="F34" s="44"/>
      <c r="G34" s="45"/>
      <c r="H34" s="118"/>
      <c r="I34" s="119"/>
      <c r="J34" s="120"/>
    </row>
    <row r="35" spans="2:10" ht="79.5" thickBot="1" x14ac:dyDescent="0.3">
      <c r="B35" s="2" t="s">
        <v>9</v>
      </c>
      <c r="C35" s="85" t="s">
        <v>17</v>
      </c>
      <c r="D35" s="85" t="s">
        <v>10</v>
      </c>
      <c r="E35" s="85" t="s">
        <v>32</v>
      </c>
      <c r="F35" s="46" t="s">
        <v>20</v>
      </c>
      <c r="G35" s="47" t="s">
        <v>21</v>
      </c>
      <c r="H35" s="46" t="s">
        <v>22</v>
      </c>
      <c r="I35" s="48" t="s">
        <v>18</v>
      </c>
      <c r="J35" s="49" t="s">
        <v>19</v>
      </c>
    </row>
    <row r="36" spans="2:10" ht="16.5" thickBot="1" x14ac:dyDescent="0.3">
      <c r="B36" s="107" t="str">
        <f>$B$23</f>
        <v>One or more agents may be placed T2 before the step.</v>
      </c>
      <c r="C36" s="108"/>
      <c r="D36" s="108"/>
      <c r="E36" s="108"/>
      <c r="F36" s="108"/>
      <c r="G36" s="108"/>
      <c r="H36" s="108"/>
      <c r="I36" s="108"/>
      <c r="J36" s="108"/>
    </row>
    <row r="37" spans="2:10" ht="54" customHeight="1" x14ac:dyDescent="0.25">
      <c r="B37" s="109" t="s">
        <v>12</v>
      </c>
      <c r="C37" s="50" t="str">
        <f>C$24</f>
        <v>234WBPGG1T2BS1M</v>
      </c>
      <c r="D37" s="53" t="str">
        <f>D$24</f>
        <v>Tier 2 
Before Step Therapy</v>
      </c>
      <c r="E37" s="50" t="str">
        <f>E$24</f>
        <v>1 or more</v>
      </c>
      <c r="F37" s="72"/>
      <c r="G37" s="70"/>
      <c r="H37" s="72"/>
      <c r="I37" s="73" t="str">
        <f>IF(NOT(ISBLANK(H37)),F37-H37,"")</f>
        <v/>
      </c>
      <c r="J37" s="74" t="str">
        <f>IF(NOT(ISBLANK(H37)),((1+G37)*F37-H37), "")</f>
        <v/>
      </c>
    </row>
    <row r="38" spans="2:10" ht="47.25" x14ac:dyDescent="0.25">
      <c r="B38" s="110"/>
      <c r="C38" s="51" t="str">
        <f>C$25</f>
        <v>234WBPGG1T2AS1M</v>
      </c>
      <c r="D38" s="62" t="str">
        <f>D$25</f>
        <v>Tier 2
After Step
Therapy</v>
      </c>
      <c r="E38" s="51" t="str">
        <f>E$25</f>
        <v>1 or more</v>
      </c>
      <c r="F38" s="21" t="str">
        <f>IF(NOT(ISBLANK(F37)),F37,"")</f>
        <v/>
      </c>
      <c r="G38" s="20"/>
      <c r="H38" s="21" t="str">
        <f>IF(NOT(ISBLANK(H37)),H37,"")</f>
        <v/>
      </c>
      <c r="I38" s="75" t="str">
        <f>IFERROR(F38-H38, "")</f>
        <v/>
      </c>
      <c r="J38" s="76" t="str">
        <f t="shared" ref="J38:J39" si="2">IFERROR(((1+G38)*F38-H38), "")</f>
        <v/>
      </c>
    </row>
    <row r="39" spans="2:10" ht="48" thickBot="1" x14ac:dyDescent="0.3">
      <c r="B39" s="111"/>
      <c r="C39" s="52" t="str">
        <f>C$26</f>
        <v>234WBPGG1T3AS1M</v>
      </c>
      <c r="D39" s="54" t="str">
        <f>D$26</f>
        <v>Tier 3
After Step
Therapy</v>
      </c>
      <c r="E39" s="52" t="str">
        <f>E$26</f>
        <v>1 or more</v>
      </c>
      <c r="F39" s="6" t="str">
        <f>IF(NOT(ISBLANK(F38)),F38,"")</f>
        <v/>
      </c>
      <c r="G39" s="71"/>
      <c r="H39" s="6" t="str">
        <f>IF(NOT(ISBLANK(H38)),H38,"")</f>
        <v/>
      </c>
      <c r="I39" s="77" t="str">
        <f>IFERROR(F39-H39, "")</f>
        <v/>
      </c>
      <c r="J39" s="78" t="str">
        <f t="shared" si="2"/>
        <v/>
      </c>
    </row>
    <row r="40" spans="2:10" ht="16.5" thickBot="1" x14ac:dyDescent="0.3">
      <c r="D40" s="228"/>
      <c r="E40" s="80"/>
      <c r="F40" s="55"/>
      <c r="G40" s="112" t="s">
        <v>28</v>
      </c>
      <c r="H40" s="113"/>
      <c r="I40" s="113"/>
      <c r="J40" s="114"/>
    </row>
    <row r="41" spans="2:10" ht="16.5" thickBot="1" x14ac:dyDescent="0.3"/>
    <row r="42" spans="2:10" x14ac:dyDescent="0.25">
      <c r="B42" s="115" t="str">
        <f>$B$16</f>
        <v>Additional Discount Program Appendix  – Newly Approved Drug</v>
      </c>
      <c r="C42" s="116"/>
      <c r="D42" s="116"/>
      <c r="E42" s="116"/>
      <c r="F42" s="116"/>
      <c r="G42" s="116"/>
      <c r="H42" s="116"/>
      <c r="I42" s="116"/>
      <c r="J42" s="117"/>
    </row>
    <row r="43" spans="2:10" ht="16.149999999999999" customHeight="1" thickBot="1" x14ac:dyDescent="0.3">
      <c r="B43" s="118"/>
      <c r="C43" s="119"/>
      <c r="D43" s="119"/>
      <c r="E43" s="119"/>
      <c r="F43" s="119"/>
      <c r="G43" s="119"/>
      <c r="H43" s="119"/>
      <c r="I43" s="119"/>
      <c r="J43" s="120"/>
    </row>
    <row r="44" spans="2:10" ht="16.5" thickBot="1" x14ac:dyDescent="0.3">
      <c r="B44" s="121" t="s">
        <v>14</v>
      </c>
      <c r="C44" s="38" t="s">
        <v>39</v>
      </c>
      <c r="D44" s="87"/>
      <c r="E44" s="123" t="str">
        <f>$D$3</f>
        <v>WHITE BLOOD CELL STIMULANTS</v>
      </c>
      <c r="F44" s="124"/>
      <c r="G44" s="118" t="s">
        <v>7</v>
      </c>
      <c r="H44" s="120"/>
      <c r="I44" s="125" t="str">
        <f>$H$3</f>
        <v>November 4-5, 2026</v>
      </c>
      <c r="J44" s="126"/>
    </row>
    <row r="45" spans="2:10" ht="16.5" thickBot="1" x14ac:dyDescent="0.3">
      <c r="B45" s="121"/>
      <c r="C45" s="39" t="s">
        <v>40</v>
      </c>
      <c r="D45" s="88"/>
      <c r="E45" s="127" t="str">
        <f>$D$4</f>
        <v>PEGFILGRASTIMS</v>
      </c>
      <c r="F45" s="128"/>
      <c r="G45" s="129" t="s">
        <v>29</v>
      </c>
      <c r="H45" s="130"/>
      <c r="I45" s="131">
        <f>$H$4</f>
        <v>46321</v>
      </c>
      <c r="J45" s="132"/>
    </row>
    <row r="46" spans="2:10" ht="16.5" thickBot="1" x14ac:dyDescent="0.3">
      <c r="B46" s="121"/>
      <c r="C46" s="40" t="s">
        <v>0</v>
      </c>
      <c r="D46" s="90" t="s">
        <v>1</v>
      </c>
      <c r="E46" s="41" t="s">
        <v>2</v>
      </c>
      <c r="F46" s="41" t="s">
        <v>3</v>
      </c>
      <c r="G46" s="42" t="str">
        <f>$G$20</f>
        <v>Package Size</v>
      </c>
      <c r="H46" s="115" t="s">
        <v>31</v>
      </c>
      <c r="I46" s="116"/>
      <c r="J46" s="117"/>
    </row>
    <row r="47" spans="2:10" ht="16.5" thickBot="1" x14ac:dyDescent="0.3">
      <c r="B47" s="122"/>
      <c r="C47" s="43"/>
      <c r="D47" s="92"/>
      <c r="E47" s="44"/>
      <c r="F47" s="44"/>
      <c r="G47" s="45"/>
      <c r="H47" s="118"/>
      <c r="I47" s="119"/>
      <c r="J47" s="120"/>
    </row>
    <row r="48" spans="2:10" ht="79.5" thickBot="1" x14ac:dyDescent="0.3">
      <c r="B48" s="2" t="s">
        <v>9</v>
      </c>
      <c r="C48" s="85" t="s">
        <v>17</v>
      </c>
      <c r="D48" s="85" t="s">
        <v>10</v>
      </c>
      <c r="E48" s="85" t="s">
        <v>32</v>
      </c>
      <c r="F48" s="46" t="s">
        <v>20</v>
      </c>
      <c r="G48" s="47" t="s">
        <v>21</v>
      </c>
      <c r="H48" s="46" t="s">
        <v>22</v>
      </c>
      <c r="I48" s="48" t="s">
        <v>18</v>
      </c>
      <c r="J48" s="49" t="s">
        <v>19</v>
      </c>
    </row>
    <row r="49" spans="2:10" ht="16.5" thickBot="1" x14ac:dyDescent="0.3">
      <c r="B49" s="107" t="str">
        <f>$B$23</f>
        <v>One or more agents may be placed T2 before the step.</v>
      </c>
      <c r="C49" s="108"/>
      <c r="D49" s="108"/>
      <c r="E49" s="108"/>
      <c r="F49" s="108"/>
      <c r="G49" s="108"/>
      <c r="H49" s="108"/>
      <c r="I49" s="108"/>
      <c r="J49" s="108"/>
    </row>
    <row r="50" spans="2:10" ht="46.5" customHeight="1" x14ac:dyDescent="0.25">
      <c r="B50" s="109" t="s">
        <v>12</v>
      </c>
      <c r="C50" s="50" t="str">
        <f>C$24</f>
        <v>234WBPGG1T2BS1M</v>
      </c>
      <c r="D50" s="53" t="str">
        <f>D$24</f>
        <v>Tier 2 
Before Step Therapy</v>
      </c>
      <c r="E50" s="50" t="str">
        <f>E$24</f>
        <v>1 or more</v>
      </c>
      <c r="F50" s="72"/>
      <c r="G50" s="70"/>
      <c r="H50" s="72"/>
      <c r="I50" s="73" t="str">
        <f>IF(NOT(ISBLANK(H50)),F50-H50,"")</f>
        <v/>
      </c>
      <c r="J50" s="74" t="str">
        <f>IF(NOT(ISBLANK(H50)),((1+G50)*F50-H50), "")</f>
        <v/>
      </c>
    </row>
    <row r="51" spans="2:10" ht="47.25" x14ac:dyDescent="0.25">
      <c r="B51" s="110"/>
      <c r="C51" s="51" t="str">
        <f>C$25</f>
        <v>234WBPGG1T2AS1M</v>
      </c>
      <c r="D51" s="62" t="str">
        <f>D$25</f>
        <v>Tier 2
After Step
Therapy</v>
      </c>
      <c r="E51" s="51" t="str">
        <f>E$25</f>
        <v>1 or more</v>
      </c>
      <c r="F51" s="21" t="str">
        <f>IF(NOT(ISBLANK(F50)),F50,"")</f>
        <v/>
      </c>
      <c r="G51" s="20"/>
      <c r="H51" s="21" t="str">
        <f>IF(NOT(ISBLANK(H50)),H50,"")</f>
        <v/>
      </c>
      <c r="I51" s="75" t="str">
        <f>IFERROR(F51-H51, "")</f>
        <v/>
      </c>
      <c r="J51" s="76" t="str">
        <f t="shared" ref="J51:J52" si="3">IFERROR(((1+G51)*F51-H51), "")</f>
        <v/>
      </c>
    </row>
    <row r="52" spans="2:10" ht="48" thickBot="1" x14ac:dyDescent="0.3">
      <c r="B52" s="111"/>
      <c r="C52" s="52" t="str">
        <f>C$26</f>
        <v>234WBPGG1T3AS1M</v>
      </c>
      <c r="D52" s="54" t="str">
        <f>D$26</f>
        <v>Tier 3
After Step
Therapy</v>
      </c>
      <c r="E52" s="52" t="str">
        <f>E$26</f>
        <v>1 or more</v>
      </c>
      <c r="F52" s="6" t="str">
        <f>IF(NOT(ISBLANK(F51)),F51,"")</f>
        <v/>
      </c>
      <c r="G52" s="71"/>
      <c r="H52" s="6" t="str">
        <f>IF(NOT(ISBLANK(H51)),H51,"")</f>
        <v/>
      </c>
      <c r="I52" s="77" t="str">
        <f>IFERROR(F52-H52, "")</f>
        <v/>
      </c>
      <c r="J52" s="78" t="str">
        <f t="shared" si="3"/>
        <v/>
      </c>
    </row>
    <row r="53" spans="2:10" ht="16.5" customHeight="1" thickBot="1" x14ac:dyDescent="0.3">
      <c r="D53" s="228"/>
      <c r="E53" s="80"/>
      <c r="F53" s="55"/>
      <c r="G53" s="112" t="s">
        <v>28</v>
      </c>
      <c r="H53" s="113"/>
      <c r="I53" s="113"/>
      <c r="J53" s="114"/>
    </row>
    <row r="54" spans="2:10" ht="16.149999999999999" customHeight="1" thickBot="1" x14ac:dyDescent="0.3"/>
    <row r="55" spans="2:10" x14ac:dyDescent="0.25">
      <c r="B55" s="115" t="str">
        <f>$B$16</f>
        <v>Additional Discount Program Appendix  – Newly Approved Drug</v>
      </c>
      <c r="C55" s="116"/>
      <c r="D55" s="116"/>
      <c r="E55" s="116"/>
      <c r="F55" s="116"/>
      <c r="G55" s="116"/>
      <c r="H55" s="116"/>
      <c r="I55" s="116"/>
      <c r="J55" s="117"/>
    </row>
    <row r="56" spans="2:10" ht="16.5" thickBot="1" x14ac:dyDescent="0.3">
      <c r="B56" s="118"/>
      <c r="C56" s="119"/>
      <c r="D56" s="119"/>
      <c r="E56" s="119"/>
      <c r="F56" s="119"/>
      <c r="G56" s="119"/>
      <c r="H56" s="119"/>
      <c r="I56" s="119"/>
      <c r="J56" s="120"/>
    </row>
    <row r="57" spans="2:10" ht="16.5" thickBot="1" x14ac:dyDescent="0.3">
      <c r="B57" s="121" t="s">
        <v>15</v>
      </c>
      <c r="C57" s="38" t="s">
        <v>39</v>
      </c>
      <c r="D57" s="87"/>
      <c r="E57" s="123" t="str">
        <f>$D$3</f>
        <v>WHITE BLOOD CELL STIMULANTS</v>
      </c>
      <c r="F57" s="124"/>
      <c r="G57" s="118" t="s">
        <v>7</v>
      </c>
      <c r="H57" s="120"/>
      <c r="I57" s="125" t="str">
        <f>$H$3</f>
        <v>November 4-5, 2026</v>
      </c>
      <c r="J57" s="126"/>
    </row>
    <row r="58" spans="2:10" ht="16.5" thickBot="1" x14ac:dyDescent="0.3">
      <c r="B58" s="121"/>
      <c r="C58" s="39" t="s">
        <v>40</v>
      </c>
      <c r="D58" s="88"/>
      <c r="E58" s="127" t="str">
        <f>$D$4</f>
        <v>PEGFILGRASTIMS</v>
      </c>
      <c r="F58" s="128"/>
      <c r="G58" s="129" t="s">
        <v>29</v>
      </c>
      <c r="H58" s="130"/>
      <c r="I58" s="131">
        <f>$H$4</f>
        <v>46321</v>
      </c>
      <c r="J58" s="132"/>
    </row>
    <row r="59" spans="2:10" ht="16.5" thickBot="1" x14ac:dyDescent="0.3">
      <c r="B59" s="121"/>
      <c r="C59" s="40" t="s">
        <v>0</v>
      </c>
      <c r="D59" s="90" t="s">
        <v>1</v>
      </c>
      <c r="E59" s="41" t="s">
        <v>2</v>
      </c>
      <c r="F59" s="41" t="s">
        <v>3</v>
      </c>
      <c r="G59" s="42" t="str">
        <f>$G$20</f>
        <v>Package Size</v>
      </c>
      <c r="H59" s="115" t="s">
        <v>31</v>
      </c>
      <c r="I59" s="116"/>
      <c r="J59" s="117"/>
    </row>
    <row r="60" spans="2:10" ht="16.5" thickBot="1" x14ac:dyDescent="0.3">
      <c r="B60" s="122"/>
      <c r="C60" s="43"/>
      <c r="D60" s="92"/>
      <c r="E60" s="44"/>
      <c r="F60" s="44"/>
      <c r="G60" s="45"/>
      <c r="H60" s="118"/>
      <c r="I60" s="119"/>
      <c r="J60" s="120"/>
    </row>
    <row r="61" spans="2:10" ht="79.5" thickBot="1" x14ac:dyDescent="0.3">
      <c r="B61" s="2" t="s">
        <v>9</v>
      </c>
      <c r="C61" s="85" t="s">
        <v>17</v>
      </c>
      <c r="D61" s="85" t="s">
        <v>10</v>
      </c>
      <c r="E61" s="85" t="s">
        <v>32</v>
      </c>
      <c r="F61" s="46" t="s">
        <v>20</v>
      </c>
      <c r="G61" s="47" t="s">
        <v>21</v>
      </c>
      <c r="H61" s="46" t="s">
        <v>22</v>
      </c>
      <c r="I61" s="48" t="s">
        <v>18</v>
      </c>
      <c r="J61" s="49" t="s">
        <v>19</v>
      </c>
    </row>
    <row r="62" spans="2:10" ht="16.149999999999999" customHeight="1" thickBot="1" x14ac:dyDescent="0.3">
      <c r="B62" s="107" t="str">
        <f>$B$23</f>
        <v>One or more agents may be placed T2 before the step.</v>
      </c>
      <c r="C62" s="108"/>
      <c r="D62" s="108"/>
      <c r="E62" s="108"/>
      <c r="F62" s="108"/>
      <c r="G62" s="108"/>
      <c r="H62" s="108"/>
      <c r="I62" s="108"/>
      <c r="J62" s="108"/>
    </row>
    <row r="63" spans="2:10" ht="48.75" customHeight="1" x14ac:dyDescent="0.25">
      <c r="B63" s="109" t="s">
        <v>12</v>
      </c>
      <c r="C63" s="50" t="str">
        <f>C$24</f>
        <v>234WBPGG1T2BS1M</v>
      </c>
      <c r="D63" s="53" t="str">
        <f>D$24</f>
        <v>Tier 2 
Before Step Therapy</v>
      </c>
      <c r="E63" s="50" t="str">
        <f>E$24</f>
        <v>1 or more</v>
      </c>
      <c r="F63" s="72"/>
      <c r="G63" s="70"/>
      <c r="H63" s="72"/>
      <c r="I63" s="73" t="str">
        <f>IF(NOT(ISBLANK(H63)),F63-H63,"")</f>
        <v/>
      </c>
      <c r="J63" s="74" t="str">
        <f>IF(NOT(ISBLANK(H63)),((1+G63)*F63-H63), "")</f>
        <v/>
      </c>
    </row>
    <row r="64" spans="2:10" ht="47.25" x14ac:dyDescent="0.25">
      <c r="B64" s="110"/>
      <c r="C64" s="51" t="str">
        <f>C$25</f>
        <v>234WBPGG1T2AS1M</v>
      </c>
      <c r="D64" s="62" t="str">
        <f>D$25</f>
        <v>Tier 2
After Step
Therapy</v>
      </c>
      <c r="E64" s="51" t="str">
        <f>E$25</f>
        <v>1 or more</v>
      </c>
      <c r="F64" s="21" t="str">
        <f>IF(NOT(ISBLANK(F63)),F63,"")</f>
        <v/>
      </c>
      <c r="G64" s="20"/>
      <c r="H64" s="21" t="str">
        <f>IF(NOT(ISBLANK(H63)),H63,"")</f>
        <v/>
      </c>
      <c r="I64" s="75" t="str">
        <f>IFERROR(F64-H64, "")</f>
        <v/>
      </c>
      <c r="J64" s="76" t="str">
        <f t="shared" ref="J64:J65" si="4">IFERROR(((1+G64)*F64-H64), "")</f>
        <v/>
      </c>
    </row>
    <row r="65" spans="2:10" ht="48" thickBot="1" x14ac:dyDescent="0.3">
      <c r="B65" s="111"/>
      <c r="C65" s="52" t="str">
        <f>C$26</f>
        <v>234WBPGG1T3AS1M</v>
      </c>
      <c r="D65" s="54" t="str">
        <f>D$26</f>
        <v>Tier 3
After Step
Therapy</v>
      </c>
      <c r="E65" s="52" t="str">
        <f>E$26</f>
        <v>1 or more</v>
      </c>
      <c r="F65" s="6" t="str">
        <f>IF(NOT(ISBLANK(F64)),F64,"")</f>
        <v/>
      </c>
      <c r="G65" s="71"/>
      <c r="H65" s="6" t="str">
        <f>IF(NOT(ISBLANK(H64)),H64,"")</f>
        <v/>
      </c>
      <c r="I65" s="77" t="str">
        <f>IFERROR(F65-H65, "")</f>
        <v/>
      </c>
      <c r="J65" s="78" t="str">
        <f t="shared" si="4"/>
        <v/>
      </c>
    </row>
    <row r="66" spans="2:10" ht="16.5" customHeight="1" thickBot="1" x14ac:dyDescent="0.3">
      <c r="D66" s="228"/>
      <c r="E66" s="80"/>
      <c r="F66" s="55"/>
      <c r="G66" s="112" t="s">
        <v>28</v>
      </c>
      <c r="H66" s="113"/>
      <c r="I66" s="113"/>
      <c r="J66" s="114"/>
    </row>
    <row r="68" spans="2:10" x14ac:dyDescent="0.25">
      <c r="B68" s="115" t="str">
        <f>$B$16</f>
        <v>Additional Discount Program Appendix  – Newly Approved Drug</v>
      </c>
      <c r="C68" s="116"/>
      <c r="D68" s="116"/>
      <c r="E68" s="116"/>
      <c r="F68" s="116"/>
      <c r="G68" s="116"/>
      <c r="H68" s="116"/>
      <c r="I68" s="116"/>
      <c r="J68" s="117"/>
    </row>
    <row r="69" spans="2:10" ht="16.5" thickBot="1" x14ac:dyDescent="0.3">
      <c r="B69" s="118"/>
      <c r="C69" s="119"/>
      <c r="D69" s="119"/>
      <c r="E69" s="119"/>
      <c r="F69" s="119"/>
      <c r="G69" s="119"/>
      <c r="H69" s="119"/>
      <c r="I69" s="119"/>
      <c r="J69" s="120"/>
    </row>
    <row r="70" spans="2:10" ht="16.5" thickBot="1" x14ac:dyDescent="0.3">
      <c r="B70" s="121" t="s">
        <v>16</v>
      </c>
      <c r="C70" s="38" t="s">
        <v>39</v>
      </c>
      <c r="D70" s="87"/>
      <c r="E70" s="123" t="str">
        <f>$D$3</f>
        <v>WHITE BLOOD CELL STIMULANTS</v>
      </c>
      <c r="F70" s="124"/>
      <c r="G70" s="118" t="s">
        <v>7</v>
      </c>
      <c r="H70" s="120"/>
      <c r="I70" s="125" t="str">
        <f>$H$3</f>
        <v>November 4-5, 2026</v>
      </c>
      <c r="J70" s="126"/>
    </row>
    <row r="71" spans="2:10" ht="16.5" thickBot="1" x14ac:dyDescent="0.3">
      <c r="B71" s="121"/>
      <c r="C71" s="39" t="s">
        <v>40</v>
      </c>
      <c r="D71" s="88"/>
      <c r="E71" s="127" t="str">
        <f>$D$4</f>
        <v>PEGFILGRASTIMS</v>
      </c>
      <c r="F71" s="128"/>
      <c r="G71" s="129" t="s">
        <v>29</v>
      </c>
      <c r="H71" s="130"/>
      <c r="I71" s="131">
        <f>$H$4</f>
        <v>46321</v>
      </c>
      <c r="J71" s="132"/>
    </row>
    <row r="72" spans="2:10" ht="16.5" thickBot="1" x14ac:dyDescent="0.3">
      <c r="B72" s="121"/>
      <c r="C72" s="40" t="s">
        <v>0</v>
      </c>
      <c r="D72" s="90" t="s">
        <v>1</v>
      </c>
      <c r="E72" s="41" t="s">
        <v>2</v>
      </c>
      <c r="F72" s="41" t="s">
        <v>3</v>
      </c>
      <c r="G72" s="42" t="str">
        <f>$G$20</f>
        <v>Package Size</v>
      </c>
      <c r="H72" s="115" t="s">
        <v>31</v>
      </c>
      <c r="I72" s="116"/>
      <c r="J72" s="117"/>
    </row>
    <row r="73" spans="2:10" ht="16.149999999999999" customHeight="1" thickBot="1" x14ac:dyDescent="0.3">
      <c r="B73" s="122"/>
      <c r="C73" s="43"/>
      <c r="D73" s="92"/>
      <c r="E73" s="44"/>
      <c r="F73" s="44"/>
      <c r="G73" s="45"/>
      <c r="H73" s="118"/>
      <c r="I73" s="119"/>
      <c r="J73" s="120"/>
    </row>
    <row r="74" spans="2:10" ht="79.5" thickBot="1" x14ac:dyDescent="0.3">
      <c r="B74" s="2" t="s">
        <v>9</v>
      </c>
      <c r="C74" s="85" t="s">
        <v>17</v>
      </c>
      <c r="D74" s="85" t="s">
        <v>10</v>
      </c>
      <c r="E74" s="85" t="s">
        <v>32</v>
      </c>
      <c r="F74" s="46" t="s">
        <v>20</v>
      </c>
      <c r="G74" s="47" t="s">
        <v>21</v>
      </c>
      <c r="H74" s="46" t="s">
        <v>22</v>
      </c>
      <c r="I74" s="48" t="s">
        <v>18</v>
      </c>
      <c r="J74" s="49" t="s">
        <v>19</v>
      </c>
    </row>
    <row r="75" spans="2:10" ht="16.5" thickBot="1" x14ac:dyDescent="0.3">
      <c r="B75" s="107" t="str">
        <f>$B$23</f>
        <v>One or more agents may be placed T2 before the step.</v>
      </c>
      <c r="C75" s="108"/>
      <c r="D75" s="108"/>
      <c r="E75" s="108"/>
      <c r="F75" s="108"/>
      <c r="G75" s="108"/>
      <c r="H75" s="108"/>
      <c r="I75" s="108"/>
      <c r="J75" s="108"/>
    </row>
    <row r="76" spans="2:10" ht="48.75" customHeight="1" x14ac:dyDescent="0.25">
      <c r="B76" s="109" t="s">
        <v>12</v>
      </c>
      <c r="C76" s="50" t="str">
        <f>C$24</f>
        <v>234WBPGG1T2BS1M</v>
      </c>
      <c r="D76" s="53" t="str">
        <f>D$24</f>
        <v>Tier 2 
Before Step Therapy</v>
      </c>
      <c r="E76" s="50" t="str">
        <f>E$24</f>
        <v>1 or more</v>
      </c>
      <c r="F76" s="72"/>
      <c r="G76" s="70"/>
      <c r="H76" s="72"/>
      <c r="I76" s="73" t="str">
        <f>IF(NOT(ISBLANK(H76)),F76-H76,"")</f>
        <v/>
      </c>
      <c r="J76" s="74" t="str">
        <f>IF(NOT(ISBLANK(H76)),((1+G76)*F76-H76), "")</f>
        <v/>
      </c>
    </row>
    <row r="77" spans="2:10" ht="47.25" x14ac:dyDescent="0.25">
      <c r="B77" s="110"/>
      <c r="C77" s="51" t="str">
        <f>C$25</f>
        <v>234WBPGG1T2AS1M</v>
      </c>
      <c r="D77" s="62" t="str">
        <f>D$25</f>
        <v>Tier 2
After Step
Therapy</v>
      </c>
      <c r="E77" s="51" t="str">
        <f>E$25</f>
        <v>1 or more</v>
      </c>
      <c r="F77" s="21" t="str">
        <f>IF(NOT(ISBLANK(F76)),F76,"")</f>
        <v/>
      </c>
      <c r="G77" s="20"/>
      <c r="H77" s="21" t="str">
        <f>IF(NOT(ISBLANK(H76)),H76,"")</f>
        <v/>
      </c>
      <c r="I77" s="75" t="str">
        <f>IFERROR(F77-H77, "")</f>
        <v/>
      </c>
      <c r="J77" s="76" t="str">
        <f t="shared" ref="J77:J78" si="5">IFERROR(((1+G77)*F77-H77), "")</f>
        <v/>
      </c>
    </row>
    <row r="78" spans="2:10" ht="48" thickBot="1" x14ac:dyDescent="0.3">
      <c r="B78" s="111"/>
      <c r="C78" s="52" t="str">
        <f>C$26</f>
        <v>234WBPGG1T3AS1M</v>
      </c>
      <c r="D78" s="54" t="str">
        <f>D$26</f>
        <v>Tier 3
After Step
Therapy</v>
      </c>
      <c r="E78" s="52" t="str">
        <f>E$26</f>
        <v>1 or more</v>
      </c>
      <c r="F78" s="6" t="str">
        <f>IF(NOT(ISBLANK(F77)),F77,"")</f>
        <v/>
      </c>
      <c r="G78" s="71"/>
      <c r="H78" s="6" t="str">
        <f>IF(NOT(ISBLANK(H77)),H77,"")</f>
        <v/>
      </c>
      <c r="I78" s="77" t="str">
        <f>IFERROR(F78-H78, "")</f>
        <v/>
      </c>
      <c r="J78" s="78" t="str">
        <f t="shared" si="5"/>
        <v/>
      </c>
    </row>
    <row r="79" spans="2:10" ht="16.5" customHeight="1" thickBot="1" x14ac:dyDescent="0.3">
      <c r="D79" s="228"/>
      <c r="E79" s="80"/>
      <c r="F79" s="55"/>
      <c r="G79" s="112" t="s">
        <v>28</v>
      </c>
      <c r="H79" s="113"/>
      <c r="I79" s="113"/>
      <c r="J79" s="114"/>
    </row>
    <row r="80" spans="2:10" ht="16.5" thickBot="1" x14ac:dyDescent="0.3"/>
    <row r="81" spans="2:10" x14ac:dyDescent="0.25">
      <c r="B81" s="115" t="str">
        <f>$B$16</f>
        <v>Additional Discount Program Appendix  – Newly Approved Drug</v>
      </c>
      <c r="C81" s="116"/>
      <c r="D81" s="116"/>
      <c r="E81" s="116"/>
      <c r="F81" s="116"/>
      <c r="G81" s="116"/>
      <c r="H81" s="116"/>
      <c r="I81" s="116"/>
      <c r="J81" s="117"/>
    </row>
    <row r="82" spans="2:10" ht="16.5" thickBot="1" x14ac:dyDescent="0.3">
      <c r="B82" s="118"/>
      <c r="C82" s="119"/>
      <c r="D82" s="119"/>
      <c r="E82" s="119"/>
      <c r="F82" s="119"/>
      <c r="G82" s="119"/>
      <c r="H82" s="119"/>
      <c r="I82" s="119"/>
      <c r="J82" s="120"/>
    </row>
    <row r="83" spans="2:10" ht="16.5" thickBot="1" x14ac:dyDescent="0.3">
      <c r="B83" s="121" t="s">
        <v>23</v>
      </c>
      <c r="C83" s="38" t="s">
        <v>39</v>
      </c>
      <c r="D83" s="87"/>
      <c r="E83" s="123" t="str">
        <f>$D$3</f>
        <v>WHITE BLOOD CELL STIMULANTS</v>
      </c>
      <c r="F83" s="124"/>
      <c r="G83" s="118" t="s">
        <v>7</v>
      </c>
      <c r="H83" s="120"/>
      <c r="I83" s="125" t="str">
        <f>$H$3</f>
        <v>November 4-5, 2026</v>
      </c>
      <c r="J83" s="126"/>
    </row>
    <row r="84" spans="2:10" ht="16.149999999999999" customHeight="1" thickBot="1" x14ac:dyDescent="0.3">
      <c r="B84" s="121"/>
      <c r="C84" s="39" t="s">
        <v>40</v>
      </c>
      <c r="D84" s="88"/>
      <c r="E84" s="127" t="str">
        <f>$D$4</f>
        <v>PEGFILGRASTIMS</v>
      </c>
      <c r="F84" s="128"/>
      <c r="G84" s="129" t="s">
        <v>29</v>
      </c>
      <c r="H84" s="130"/>
      <c r="I84" s="131">
        <f>$H$4</f>
        <v>46321</v>
      </c>
      <c r="J84" s="132"/>
    </row>
    <row r="85" spans="2:10" ht="16.5" thickBot="1" x14ac:dyDescent="0.3">
      <c r="B85" s="121"/>
      <c r="C85" s="40" t="s">
        <v>0</v>
      </c>
      <c r="D85" s="90" t="s">
        <v>1</v>
      </c>
      <c r="E85" s="41" t="s">
        <v>2</v>
      </c>
      <c r="F85" s="41" t="s">
        <v>3</v>
      </c>
      <c r="G85" s="42" t="str">
        <f>$G$20</f>
        <v>Package Size</v>
      </c>
      <c r="H85" s="115" t="s">
        <v>31</v>
      </c>
      <c r="I85" s="116"/>
      <c r="J85" s="117"/>
    </row>
    <row r="86" spans="2:10" ht="16.5" thickBot="1" x14ac:dyDescent="0.3">
      <c r="B86" s="122"/>
      <c r="C86" s="43"/>
      <c r="D86" s="92"/>
      <c r="E86" s="44"/>
      <c r="F86" s="44"/>
      <c r="G86" s="45"/>
      <c r="H86" s="118"/>
      <c r="I86" s="119"/>
      <c r="J86" s="120"/>
    </row>
    <row r="87" spans="2:10" ht="79.5" thickBot="1" x14ac:dyDescent="0.3">
      <c r="B87" s="2" t="s">
        <v>9</v>
      </c>
      <c r="C87" s="85" t="s">
        <v>17</v>
      </c>
      <c r="D87" s="85" t="s">
        <v>10</v>
      </c>
      <c r="E87" s="85" t="s">
        <v>32</v>
      </c>
      <c r="F87" s="46" t="s">
        <v>20</v>
      </c>
      <c r="G87" s="47" t="s">
        <v>21</v>
      </c>
      <c r="H87" s="46" t="s">
        <v>22</v>
      </c>
      <c r="I87" s="48" t="s">
        <v>18</v>
      </c>
      <c r="J87" s="49" t="s">
        <v>19</v>
      </c>
    </row>
    <row r="88" spans="2:10" ht="16.5" thickBot="1" x14ac:dyDescent="0.3">
      <c r="B88" s="107" t="str">
        <f>$B$23</f>
        <v>One or more agents may be placed T2 before the step.</v>
      </c>
      <c r="C88" s="108"/>
      <c r="D88" s="108"/>
      <c r="E88" s="108"/>
      <c r="F88" s="108"/>
      <c r="G88" s="108"/>
      <c r="H88" s="108"/>
      <c r="I88" s="108"/>
      <c r="J88" s="108"/>
    </row>
    <row r="89" spans="2:10" ht="48" customHeight="1" x14ac:dyDescent="0.25">
      <c r="B89" s="109" t="s">
        <v>12</v>
      </c>
      <c r="C89" s="50" t="str">
        <f>C$24</f>
        <v>234WBPGG1T2BS1M</v>
      </c>
      <c r="D89" s="53" t="str">
        <f>D$24</f>
        <v>Tier 2 
Before Step Therapy</v>
      </c>
      <c r="E89" s="50" t="str">
        <f>E$24</f>
        <v>1 or more</v>
      </c>
      <c r="F89" s="72"/>
      <c r="G89" s="70"/>
      <c r="H89" s="72"/>
      <c r="I89" s="73" t="str">
        <f>IF(NOT(ISBLANK(H89)),F89-H89,"")</f>
        <v/>
      </c>
      <c r="J89" s="74" t="str">
        <f>IF(NOT(ISBLANK(H89)),((1+G89)*F89-H89), "")</f>
        <v/>
      </c>
    </row>
    <row r="90" spans="2:10" ht="47.25" x14ac:dyDescent="0.25">
      <c r="B90" s="110"/>
      <c r="C90" s="51" t="str">
        <f>C$25</f>
        <v>234WBPGG1T2AS1M</v>
      </c>
      <c r="D90" s="62" t="str">
        <f>D$25</f>
        <v>Tier 2
After Step
Therapy</v>
      </c>
      <c r="E90" s="51" t="str">
        <f>E$25</f>
        <v>1 or more</v>
      </c>
      <c r="F90" s="21" t="str">
        <f>IF(NOT(ISBLANK(F89)),F89,"")</f>
        <v/>
      </c>
      <c r="G90" s="20"/>
      <c r="H90" s="21" t="str">
        <f>IF(NOT(ISBLANK(H89)),H89,"")</f>
        <v/>
      </c>
      <c r="I90" s="75" t="str">
        <f>IFERROR(F90-H90, "")</f>
        <v/>
      </c>
      <c r="J90" s="76" t="str">
        <f t="shared" ref="J90:J91" si="6">IFERROR(((1+G90)*F90-H90), "")</f>
        <v/>
      </c>
    </row>
    <row r="91" spans="2:10" ht="48" thickBot="1" x14ac:dyDescent="0.3">
      <c r="B91" s="111"/>
      <c r="C91" s="52" t="str">
        <f>C$26</f>
        <v>234WBPGG1T3AS1M</v>
      </c>
      <c r="D91" s="54" t="str">
        <f>D$26</f>
        <v>Tier 3
After Step
Therapy</v>
      </c>
      <c r="E91" s="52" t="str">
        <f>E$26</f>
        <v>1 or more</v>
      </c>
      <c r="F91" s="6" t="str">
        <f>IF(NOT(ISBLANK(F90)),F90,"")</f>
        <v/>
      </c>
      <c r="G91" s="71"/>
      <c r="H91" s="6" t="str">
        <f>IF(NOT(ISBLANK(H90)),H90,"")</f>
        <v/>
      </c>
      <c r="I91" s="77" t="str">
        <f>IFERROR(F91-H91, "")</f>
        <v/>
      </c>
      <c r="J91" s="78" t="str">
        <f t="shared" si="6"/>
        <v/>
      </c>
    </row>
    <row r="92" spans="2:10" ht="16.5" customHeight="1" thickBot="1" x14ac:dyDescent="0.3">
      <c r="D92" s="228"/>
      <c r="E92" s="80"/>
      <c r="F92" s="55"/>
      <c r="G92" s="112" t="s">
        <v>28</v>
      </c>
      <c r="H92" s="113"/>
      <c r="I92" s="113"/>
      <c r="J92" s="114"/>
    </row>
    <row r="93" spans="2:10" ht="16.5" thickBot="1" x14ac:dyDescent="0.3"/>
    <row r="94" spans="2:10" x14ac:dyDescent="0.25">
      <c r="B94" s="115" t="str">
        <f>$B$16</f>
        <v>Additional Discount Program Appendix  – Newly Approved Drug</v>
      </c>
      <c r="C94" s="116"/>
      <c r="D94" s="116"/>
      <c r="E94" s="116"/>
      <c r="F94" s="116"/>
      <c r="G94" s="116"/>
      <c r="H94" s="116"/>
      <c r="I94" s="116"/>
      <c r="J94" s="117"/>
    </row>
    <row r="95" spans="2:10" ht="16.149999999999999" customHeight="1" thickBot="1" x14ac:dyDescent="0.3">
      <c r="B95" s="118"/>
      <c r="C95" s="119"/>
      <c r="D95" s="119"/>
      <c r="E95" s="119"/>
      <c r="F95" s="119"/>
      <c r="G95" s="119"/>
      <c r="H95" s="119"/>
      <c r="I95" s="119"/>
      <c r="J95" s="120"/>
    </row>
    <row r="96" spans="2:10" ht="16.5" thickBot="1" x14ac:dyDescent="0.3">
      <c r="B96" s="121" t="s">
        <v>24</v>
      </c>
      <c r="C96" s="38" t="s">
        <v>39</v>
      </c>
      <c r="D96" s="87"/>
      <c r="E96" s="123" t="str">
        <f>$D$3</f>
        <v>WHITE BLOOD CELL STIMULANTS</v>
      </c>
      <c r="F96" s="124"/>
      <c r="G96" s="118" t="s">
        <v>7</v>
      </c>
      <c r="H96" s="120"/>
      <c r="I96" s="125" t="str">
        <f>$H$3</f>
        <v>November 4-5, 2026</v>
      </c>
      <c r="J96" s="126"/>
    </row>
    <row r="97" spans="2:10" ht="16.5" thickBot="1" x14ac:dyDescent="0.3">
      <c r="B97" s="121"/>
      <c r="C97" s="39" t="s">
        <v>40</v>
      </c>
      <c r="D97" s="88"/>
      <c r="E97" s="127" t="str">
        <f>$D$4</f>
        <v>PEGFILGRASTIMS</v>
      </c>
      <c r="F97" s="128"/>
      <c r="G97" s="129" t="s">
        <v>29</v>
      </c>
      <c r="H97" s="130"/>
      <c r="I97" s="131">
        <f>$H$4</f>
        <v>46321</v>
      </c>
      <c r="J97" s="132"/>
    </row>
    <row r="98" spans="2:10" ht="16.5" thickBot="1" x14ac:dyDescent="0.3">
      <c r="B98" s="121"/>
      <c r="C98" s="40" t="s">
        <v>0</v>
      </c>
      <c r="D98" s="90" t="s">
        <v>1</v>
      </c>
      <c r="E98" s="41" t="s">
        <v>2</v>
      </c>
      <c r="F98" s="41" t="s">
        <v>3</v>
      </c>
      <c r="G98" s="42" t="str">
        <f>$G$20</f>
        <v>Package Size</v>
      </c>
      <c r="H98" s="115" t="s">
        <v>31</v>
      </c>
      <c r="I98" s="116"/>
      <c r="J98" s="117"/>
    </row>
    <row r="99" spans="2:10" ht="16.5" thickBot="1" x14ac:dyDescent="0.3">
      <c r="B99" s="122"/>
      <c r="C99" s="43"/>
      <c r="D99" s="92"/>
      <c r="E99" s="44"/>
      <c r="F99" s="44"/>
      <c r="G99" s="45"/>
      <c r="H99" s="118"/>
      <c r="I99" s="119"/>
      <c r="J99" s="120"/>
    </row>
    <row r="100" spans="2:10" ht="55.5" customHeight="1" thickBot="1" x14ac:dyDescent="0.3">
      <c r="B100" s="2" t="s">
        <v>9</v>
      </c>
      <c r="C100" s="85" t="s">
        <v>17</v>
      </c>
      <c r="D100" s="85" t="s">
        <v>10</v>
      </c>
      <c r="E100" s="85" t="s">
        <v>32</v>
      </c>
      <c r="F100" s="46" t="s">
        <v>20</v>
      </c>
      <c r="G100" s="47" t="s">
        <v>21</v>
      </c>
      <c r="H100" s="46" t="s">
        <v>22</v>
      </c>
      <c r="I100" s="48" t="s">
        <v>18</v>
      </c>
      <c r="J100" s="49" t="s">
        <v>19</v>
      </c>
    </row>
    <row r="101" spans="2:10" ht="16.5" thickBot="1" x14ac:dyDescent="0.3">
      <c r="B101" s="107" t="str">
        <f>$B$23</f>
        <v>One or more agents may be placed T2 before the step.</v>
      </c>
      <c r="C101" s="108"/>
      <c r="D101" s="108"/>
      <c r="E101" s="108"/>
      <c r="F101" s="108"/>
      <c r="G101" s="108"/>
      <c r="H101" s="108"/>
      <c r="I101" s="108"/>
      <c r="J101" s="133"/>
    </row>
    <row r="102" spans="2:10" ht="46.5" customHeight="1" x14ac:dyDescent="0.25">
      <c r="B102" s="109" t="s">
        <v>12</v>
      </c>
      <c r="C102" s="50" t="str">
        <f>C$24</f>
        <v>234WBPGG1T2BS1M</v>
      </c>
      <c r="D102" s="53" t="str">
        <f>D$24</f>
        <v>Tier 2 
Before Step Therapy</v>
      </c>
      <c r="E102" s="50" t="str">
        <f>E$24</f>
        <v>1 or more</v>
      </c>
      <c r="F102" s="72"/>
      <c r="G102" s="70"/>
      <c r="H102" s="72"/>
      <c r="I102" s="73" t="str">
        <f>IF(NOT(ISBLANK(H102)),F102-H102,"")</f>
        <v/>
      </c>
      <c r="J102" s="74" t="str">
        <f>IF(NOT(ISBLANK(H102)),((1+G102)*F102-H102), "")</f>
        <v/>
      </c>
    </row>
    <row r="103" spans="2:10" ht="47.25" x14ac:dyDescent="0.25">
      <c r="B103" s="110"/>
      <c r="C103" s="51" t="str">
        <f>C$25</f>
        <v>234WBPGG1T2AS1M</v>
      </c>
      <c r="D103" s="62" t="str">
        <f>D$25</f>
        <v>Tier 2
After Step
Therapy</v>
      </c>
      <c r="E103" s="51" t="str">
        <f>E$25</f>
        <v>1 or more</v>
      </c>
      <c r="F103" s="21" t="str">
        <f>IF(NOT(ISBLANK(F102)),F102,"")</f>
        <v/>
      </c>
      <c r="G103" s="20"/>
      <c r="H103" s="21" t="str">
        <f>IF(NOT(ISBLANK(H102)),H102,"")</f>
        <v/>
      </c>
      <c r="I103" s="75" t="str">
        <f>IFERROR(F103-H103, "")</f>
        <v/>
      </c>
      <c r="J103" s="76" t="str">
        <f t="shared" ref="J103:J104" si="7">IFERROR(((1+G103)*F103-H103), "")</f>
        <v/>
      </c>
    </row>
    <row r="104" spans="2:10" ht="48" thickBot="1" x14ac:dyDescent="0.3">
      <c r="B104" s="111"/>
      <c r="C104" s="52" t="str">
        <f>C$26</f>
        <v>234WBPGG1T3AS1M</v>
      </c>
      <c r="D104" s="54" t="str">
        <f>D$26</f>
        <v>Tier 3
After Step
Therapy</v>
      </c>
      <c r="E104" s="52" t="str">
        <f>E$26</f>
        <v>1 or more</v>
      </c>
      <c r="F104" s="6" t="str">
        <f>IF(NOT(ISBLANK(F103)),F103,"")</f>
        <v/>
      </c>
      <c r="G104" s="71"/>
      <c r="H104" s="6" t="str">
        <f>IF(NOT(ISBLANK(H103)),H103,"")</f>
        <v/>
      </c>
      <c r="I104" s="77" t="str">
        <f>IFERROR(F104-H104, "")</f>
        <v/>
      </c>
      <c r="J104" s="78" t="str">
        <f t="shared" si="7"/>
        <v/>
      </c>
    </row>
    <row r="105" spans="2:10" ht="16.5" customHeight="1" thickBot="1" x14ac:dyDescent="0.3">
      <c r="D105" s="228"/>
      <c r="E105" s="80"/>
      <c r="F105" s="55"/>
      <c r="G105" s="112" t="s">
        <v>28</v>
      </c>
      <c r="H105" s="113"/>
      <c r="I105" s="113"/>
      <c r="J105" s="114"/>
    </row>
    <row r="106" spans="2:10" ht="16.149999999999999" customHeight="1" thickBot="1" x14ac:dyDescent="0.3"/>
    <row r="107" spans="2:10" x14ac:dyDescent="0.25">
      <c r="B107" s="115" t="str">
        <f>$B$16</f>
        <v>Additional Discount Program Appendix  – Newly Approved Drug</v>
      </c>
      <c r="C107" s="116"/>
      <c r="D107" s="116"/>
      <c r="E107" s="116"/>
      <c r="F107" s="116"/>
      <c r="G107" s="116"/>
      <c r="H107" s="116"/>
      <c r="I107" s="116"/>
      <c r="J107" s="117"/>
    </row>
    <row r="108" spans="2:10" ht="16.5" thickBot="1" x14ac:dyDescent="0.3">
      <c r="B108" s="118"/>
      <c r="C108" s="119"/>
      <c r="D108" s="119"/>
      <c r="E108" s="119"/>
      <c r="F108" s="119"/>
      <c r="G108" s="119"/>
      <c r="H108" s="119"/>
      <c r="I108" s="119"/>
      <c r="J108" s="120"/>
    </row>
    <row r="109" spans="2:10" ht="16.5" thickBot="1" x14ac:dyDescent="0.3">
      <c r="B109" s="121" t="s">
        <v>25</v>
      </c>
      <c r="C109" s="38" t="s">
        <v>39</v>
      </c>
      <c r="D109" s="87"/>
      <c r="E109" s="123" t="str">
        <f>$D$3</f>
        <v>WHITE BLOOD CELL STIMULANTS</v>
      </c>
      <c r="F109" s="124"/>
      <c r="G109" s="118" t="s">
        <v>7</v>
      </c>
      <c r="H109" s="120"/>
      <c r="I109" s="125" t="str">
        <f>$H$3</f>
        <v>November 4-5, 2026</v>
      </c>
      <c r="J109" s="126"/>
    </row>
    <row r="110" spans="2:10" ht="16.5" thickBot="1" x14ac:dyDescent="0.3">
      <c r="B110" s="121"/>
      <c r="C110" s="39" t="s">
        <v>40</v>
      </c>
      <c r="D110" s="88"/>
      <c r="E110" s="127" t="str">
        <f>$D$4</f>
        <v>PEGFILGRASTIMS</v>
      </c>
      <c r="F110" s="128"/>
      <c r="G110" s="129" t="s">
        <v>29</v>
      </c>
      <c r="H110" s="130"/>
      <c r="I110" s="131">
        <f>$H$4</f>
        <v>46321</v>
      </c>
      <c r="J110" s="132"/>
    </row>
    <row r="111" spans="2:10" ht="16.149999999999999" customHeight="1" thickBot="1" x14ac:dyDescent="0.3">
      <c r="B111" s="121"/>
      <c r="C111" s="40" t="s">
        <v>0</v>
      </c>
      <c r="D111" s="90" t="s">
        <v>1</v>
      </c>
      <c r="E111" s="41" t="s">
        <v>2</v>
      </c>
      <c r="F111" s="41" t="s">
        <v>3</v>
      </c>
      <c r="G111" s="42" t="str">
        <f>$G$20</f>
        <v>Package Size</v>
      </c>
      <c r="H111" s="115" t="s">
        <v>31</v>
      </c>
      <c r="I111" s="116"/>
      <c r="J111" s="117"/>
    </row>
    <row r="112" spans="2:10" ht="16.5" thickBot="1" x14ac:dyDescent="0.3">
      <c r="B112" s="122"/>
      <c r="C112" s="43"/>
      <c r="D112" s="92"/>
      <c r="E112" s="44"/>
      <c r="F112" s="44"/>
      <c r="G112" s="45"/>
      <c r="H112" s="118"/>
      <c r="I112" s="119"/>
      <c r="J112" s="120"/>
    </row>
    <row r="113" spans="2:10" ht="79.5" thickBot="1" x14ac:dyDescent="0.3">
      <c r="B113" s="2" t="s">
        <v>9</v>
      </c>
      <c r="C113" s="85" t="s">
        <v>17</v>
      </c>
      <c r="D113" s="85" t="s">
        <v>10</v>
      </c>
      <c r="E113" s="85" t="s">
        <v>32</v>
      </c>
      <c r="F113" s="46" t="s">
        <v>20</v>
      </c>
      <c r="G113" s="47" t="s">
        <v>21</v>
      </c>
      <c r="H113" s="46" t="s">
        <v>22</v>
      </c>
      <c r="I113" s="48" t="s">
        <v>18</v>
      </c>
      <c r="J113" s="49" t="s">
        <v>19</v>
      </c>
    </row>
    <row r="114" spans="2:10" ht="16.5" thickBot="1" x14ac:dyDescent="0.3">
      <c r="B114" s="107" t="str">
        <f>$B$23</f>
        <v>One or more agents may be placed T2 before the step.</v>
      </c>
      <c r="C114" s="108"/>
      <c r="D114" s="108"/>
      <c r="E114" s="108"/>
      <c r="F114" s="108"/>
      <c r="G114" s="108"/>
      <c r="H114" s="108"/>
      <c r="I114" s="108"/>
      <c r="J114" s="108"/>
    </row>
    <row r="115" spans="2:10" ht="44.25" customHeight="1" x14ac:dyDescent="0.25">
      <c r="B115" s="109" t="s">
        <v>12</v>
      </c>
      <c r="C115" s="50" t="str">
        <f>C$24</f>
        <v>234WBPGG1T2BS1M</v>
      </c>
      <c r="D115" s="53" t="str">
        <f>D$24</f>
        <v>Tier 2 
Before Step Therapy</v>
      </c>
      <c r="E115" s="50" t="str">
        <f>E$24</f>
        <v>1 or more</v>
      </c>
      <c r="F115" s="72"/>
      <c r="G115" s="70"/>
      <c r="H115" s="72"/>
      <c r="I115" s="73" t="str">
        <f>IF(NOT(ISBLANK(H115)),F115-H115,"")</f>
        <v/>
      </c>
      <c r="J115" s="74" t="str">
        <f>IF(NOT(ISBLANK(H115)),((1+G115)*F115-H115), "")</f>
        <v/>
      </c>
    </row>
    <row r="116" spans="2:10" ht="47.25" x14ac:dyDescent="0.25">
      <c r="B116" s="110"/>
      <c r="C116" s="51" t="str">
        <f>C$25</f>
        <v>234WBPGG1T2AS1M</v>
      </c>
      <c r="D116" s="62" t="str">
        <f>D$25</f>
        <v>Tier 2
After Step
Therapy</v>
      </c>
      <c r="E116" s="51" t="str">
        <f>E$25</f>
        <v>1 or more</v>
      </c>
      <c r="F116" s="21" t="str">
        <f>IF(NOT(ISBLANK(F115)),F115,"")</f>
        <v/>
      </c>
      <c r="G116" s="20"/>
      <c r="H116" s="21" t="str">
        <f>IF(NOT(ISBLANK(H115)),H115,"")</f>
        <v/>
      </c>
      <c r="I116" s="75" t="str">
        <f>IFERROR(F116-H116, "")</f>
        <v/>
      </c>
      <c r="J116" s="76" t="str">
        <f t="shared" ref="J116:J117" si="8">IFERROR(((1+G116)*F116-H116), "")</f>
        <v/>
      </c>
    </row>
    <row r="117" spans="2:10" ht="48" thickBot="1" x14ac:dyDescent="0.3">
      <c r="B117" s="111"/>
      <c r="C117" s="52" t="str">
        <f>C$26</f>
        <v>234WBPGG1T3AS1M</v>
      </c>
      <c r="D117" s="54" t="str">
        <f>D$26</f>
        <v>Tier 3
After Step
Therapy</v>
      </c>
      <c r="E117" s="52" t="str">
        <f>E$26</f>
        <v>1 or more</v>
      </c>
      <c r="F117" s="6" t="str">
        <f>IF(NOT(ISBLANK(F116)),F116,"")</f>
        <v/>
      </c>
      <c r="G117" s="71"/>
      <c r="H117" s="6" t="str">
        <f>IF(NOT(ISBLANK(H116)),H116,"")</f>
        <v/>
      </c>
      <c r="I117" s="77" t="str">
        <f>IFERROR(F117-H117, "")</f>
        <v/>
      </c>
      <c r="J117" s="78" t="str">
        <f t="shared" si="8"/>
        <v/>
      </c>
    </row>
    <row r="118" spans="2:10" ht="16.5" customHeight="1" thickBot="1" x14ac:dyDescent="0.3">
      <c r="D118" s="228"/>
      <c r="E118" s="80"/>
      <c r="F118" s="55"/>
      <c r="G118" s="112" t="s">
        <v>28</v>
      </c>
      <c r="H118" s="113"/>
      <c r="I118" s="113"/>
      <c r="J118" s="114"/>
    </row>
    <row r="119" spans="2:10" ht="16.5" thickBot="1" x14ac:dyDescent="0.3"/>
    <row r="120" spans="2:10" x14ac:dyDescent="0.25">
      <c r="B120" s="115" t="str">
        <f>$B$16</f>
        <v>Additional Discount Program Appendix  – Newly Approved Drug</v>
      </c>
      <c r="C120" s="116"/>
      <c r="D120" s="116"/>
      <c r="E120" s="116"/>
      <c r="F120" s="116"/>
      <c r="G120" s="116"/>
      <c r="H120" s="116"/>
      <c r="I120" s="116"/>
      <c r="J120" s="117"/>
    </row>
    <row r="121" spans="2:10" ht="16.5" thickBot="1" x14ac:dyDescent="0.3">
      <c r="B121" s="118"/>
      <c r="C121" s="119"/>
      <c r="D121" s="119"/>
      <c r="E121" s="119"/>
      <c r="F121" s="119"/>
      <c r="G121" s="119"/>
      <c r="H121" s="119"/>
      <c r="I121" s="119"/>
      <c r="J121" s="120"/>
    </row>
    <row r="122" spans="2:10" ht="16.149999999999999" customHeight="1" thickBot="1" x14ac:dyDescent="0.3">
      <c r="B122" s="121" t="s">
        <v>26</v>
      </c>
      <c r="C122" s="38" t="s">
        <v>39</v>
      </c>
      <c r="D122" s="87"/>
      <c r="E122" s="123" t="str">
        <f>$D$3</f>
        <v>WHITE BLOOD CELL STIMULANTS</v>
      </c>
      <c r="F122" s="124"/>
      <c r="G122" s="118" t="s">
        <v>7</v>
      </c>
      <c r="H122" s="120"/>
      <c r="I122" s="125" t="str">
        <f>$H$3</f>
        <v>November 4-5, 2026</v>
      </c>
      <c r="J122" s="126"/>
    </row>
    <row r="123" spans="2:10" ht="16.5" thickBot="1" x14ac:dyDescent="0.3">
      <c r="B123" s="121"/>
      <c r="C123" s="39" t="s">
        <v>40</v>
      </c>
      <c r="D123" s="88"/>
      <c r="E123" s="127" t="str">
        <f>$D$4</f>
        <v>PEGFILGRASTIMS</v>
      </c>
      <c r="F123" s="128"/>
      <c r="G123" s="129" t="s">
        <v>29</v>
      </c>
      <c r="H123" s="130"/>
      <c r="I123" s="131">
        <f>$H$4</f>
        <v>46321</v>
      </c>
      <c r="J123" s="132"/>
    </row>
    <row r="124" spans="2:10" ht="16.5" thickBot="1" x14ac:dyDescent="0.3">
      <c r="B124" s="121"/>
      <c r="C124" s="40" t="s">
        <v>0</v>
      </c>
      <c r="D124" s="90" t="s">
        <v>1</v>
      </c>
      <c r="E124" s="41" t="s">
        <v>2</v>
      </c>
      <c r="F124" s="41" t="s">
        <v>3</v>
      </c>
      <c r="G124" s="42" t="str">
        <f>$G$20</f>
        <v>Package Size</v>
      </c>
      <c r="H124" s="115" t="s">
        <v>31</v>
      </c>
      <c r="I124" s="116"/>
      <c r="J124" s="117"/>
    </row>
    <row r="125" spans="2:10" ht="16.5" thickBot="1" x14ac:dyDescent="0.3">
      <c r="B125" s="122"/>
      <c r="C125" s="43"/>
      <c r="D125" s="92"/>
      <c r="E125" s="44"/>
      <c r="F125" s="44"/>
      <c r="G125" s="45"/>
      <c r="H125" s="118"/>
      <c r="I125" s="119"/>
      <c r="J125" s="120"/>
    </row>
    <row r="126" spans="2:10" ht="79.5" thickBot="1" x14ac:dyDescent="0.3">
      <c r="B126" s="2" t="s">
        <v>9</v>
      </c>
      <c r="C126" s="85" t="s">
        <v>17</v>
      </c>
      <c r="D126" s="85" t="s">
        <v>10</v>
      </c>
      <c r="E126" s="85" t="s">
        <v>32</v>
      </c>
      <c r="F126" s="46" t="s">
        <v>20</v>
      </c>
      <c r="G126" s="47" t="s">
        <v>21</v>
      </c>
      <c r="H126" s="46" t="s">
        <v>22</v>
      </c>
      <c r="I126" s="48" t="s">
        <v>18</v>
      </c>
      <c r="J126" s="49" t="s">
        <v>19</v>
      </c>
    </row>
    <row r="127" spans="2:10" ht="16.5" thickBot="1" x14ac:dyDescent="0.3">
      <c r="B127" s="107" t="str">
        <f>$B$23</f>
        <v>One or more agents may be placed T2 before the step.</v>
      </c>
      <c r="C127" s="108"/>
      <c r="D127" s="108"/>
      <c r="E127" s="108"/>
      <c r="F127" s="108"/>
      <c r="G127" s="108"/>
      <c r="H127" s="108"/>
      <c r="I127" s="108"/>
      <c r="J127" s="108"/>
    </row>
    <row r="128" spans="2:10" ht="46.5" customHeight="1" x14ac:dyDescent="0.25">
      <c r="B128" s="109" t="s">
        <v>12</v>
      </c>
      <c r="C128" s="50" t="str">
        <f>C$24</f>
        <v>234WBPGG1T2BS1M</v>
      </c>
      <c r="D128" s="53" t="str">
        <f>D$24</f>
        <v>Tier 2 
Before Step Therapy</v>
      </c>
      <c r="E128" s="50" t="str">
        <f>E$24</f>
        <v>1 or more</v>
      </c>
      <c r="F128" s="72"/>
      <c r="G128" s="70"/>
      <c r="H128" s="72"/>
      <c r="I128" s="73" t="str">
        <f>IF(NOT(ISBLANK(H128)),F128-H128,"")</f>
        <v/>
      </c>
      <c r="J128" s="74" t="str">
        <f>IF(NOT(ISBLANK(H128)),((1+G128)*F128-H128), "")</f>
        <v/>
      </c>
    </row>
    <row r="129" spans="2:10" ht="47.25" x14ac:dyDescent="0.25">
      <c r="B129" s="110"/>
      <c r="C129" s="51" t="str">
        <f>C$25</f>
        <v>234WBPGG1T2AS1M</v>
      </c>
      <c r="D129" s="62" t="str">
        <f>D$25</f>
        <v>Tier 2
After Step
Therapy</v>
      </c>
      <c r="E129" s="51" t="str">
        <f>E$25</f>
        <v>1 or more</v>
      </c>
      <c r="F129" s="21" t="str">
        <f>IF(NOT(ISBLANK(F128)),F128,"")</f>
        <v/>
      </c>
      <c r="G129" s="20"/>
      <c r="H129" s="21" t="str">
        <f>IF(NOT(ISBLANK(H128)),H128,"")</f>
        <v/>
      </c>
      <c r="I129" s="75" t="str">
        <f>IFERROR(F129-H129, "")</f>
        <v/>
      </c>
      <c r="J129" s="76" t="str">
        <f t="shared" ref="J129:J130" si="9">IFERROR(((1+G129)*F129-H129), "")</f>
        <v/>
      </c>
    </row>
    <row r="130" spans="2:10" ht="56.25" customHeight="1" thickBot="1" x14ac:dyDescent="0.3">
      <c r="B130" s="111"/>
      <c r="C130" s="52" t="str">
        <f>C$26</f>
        <v>234WBPGG1T3AS1M</v>
      </c>
      <c r="D130" s="54" t="str">
        <f>D$26</f>
        <v>Tier 3
After Step
Therapy</v>
      </c>
      <c r="E130" s="52" t="str">
        <f>E$26</f>
        <v>1 or more</v>
      </c>
      <c r="F130" s="6" t="str">
        <f>IF(NOT(ISBLANK(F129)),F129,"")</f>
        <v/>
      </c>
      <c r="G130" s="71"/>
      <c r="H130" s="6" t="str">
        <f>IF(NOT(ISBLANK(H129)),H129,"")</f>
        <v/>
      </c>
      <c r="I130" s="77" t="str">
        <f>IFERROR(F130-H130, "")</f>
        <v/>
      </c>
      <c r="J130" s="78" t="str">
        <f t="shared" si="9"/>
        <v/>
      </c>
    </row>
    <row r="131" spans="2:10" ht="16.5" customHeight="1" thickBot="1" x14ac:dyDescent="0.3">
      <c r="D131" s="228"/>
      <c r="E131" s="80"/>
      <c r="F131" s="55"/>
      <c r="G131" s="112" t="s">
        <v>28</v>
      </c>
      <c r="H131" s="113"/>
      <c r="I131" s="113"/>
      <c r="J131" s="114"/>
    </row>
    <row r="133" spans="2:10" x14ac:dyDescent="0.25">
      <c r="B133" s="115" t="str">
        <f>$B$16</f>
        <v>Additional Discount Program Appendix  – Newly Approved Drug</v>
      </c>
      <c r="C133" s="116"/>
      <c r="D133" s="116"/>
      <c r="E133" s="116"/>
      <c r="F133" s="116"/>
      <c r="G133" s="116"/>
      <c r="H133" s="116"/>
      <c r="I133" s="116"/>
      <c r="J133" s="117"/>
    </row>
    <row r="134" spans="2:10" ht="16.5" thickBot="1" x14ac:dyDescent="0.3">
      <c r="B134" s="118"/>
      <c r="C134" s="119"/>
      <c r="D134" s="119"/>
      <c r="E134" s="119"/>
      <c r="F134" s="119"/>
      <c r="G134" s="119"/>
      <c r="H134" s="119"/>
      <c r="I134" s="119"/>
      <c r="J134" s="120"/>
    </row>
    <row r="135" spans="2:10" ht="16.5" thickBot="1" x14ac:dyDescent="0.3">
      <c r="B135" s="121" t="s">
        <v>27</v>
      </c>
      <c r="C135" s="38" t="s">
        <v>39</v>
      </c>
      <c r="D135" s="87"/>
      <c r="E135" s="123" t="str">
        <f>$D$3</f>
        <v>WHITE BLOOD CELL STIMULANTS</v>
      </c>
      <c r="F135" s="124"/>
      <c r="G135" s="118" t="s">
        <v>7</v>
      </c>
      <c r="H135" s="120"/>
      <c r="I135" s="125" t="str">
        <f>$H$3</f>
        <v>November 4-5, 2026</v>
      </c>
      <c r="J135" s="126"/>
    </row>
    <row r="136" spans="2:10" ht="16.5" thickBot="1" x14ac:dyDescent="0.3">
      <c r="B136" s="121"/>
      <c r="C136" s="39" t="s">
        <v>40</v>
      </c>
      <c r="D136" s="88"/>
      <c r="E136" s="127" t="str">
        <f>$D$4</f>
        <v>PEGFILGRASTIMS</v>
      </c>
      <c r="F136" s="128"/>
      <c r="G136" s="129" t="s">
        <v>29</v>
      </c>
      <c r="H136" s="130"/>
      <c r="I136" s="131">
        <f>$H$4</f>
        <v>46321</v>
      </c>
      <c r="J136" s="132"/>
    </row>
    <row r="137" spans="2:10" ht="16.5" thickBot="1" x14ac:dyDescent="0.3">
      <c r="B137" s="121"/>
      <c r="C137" s="40" t="s">
        <v>0</v>
      </c>
      <c r="D137" s="90" t="s">
        <v>1</v>
      </c>
      <c r="E137" s="41" t="s">
        <v>2</v>
      </c>
      <c r="F137" s="41" t="s">
        <v>3</v>
      </c>
      <c r="G137" s="42" t="str">
        <f>$G$20</f>
        <v>Package Size</v>
      </c>
      <c r="H137" s="115" t="s">
        <v>31</v>
      </c>
      <c r="I137" s="116"/>
      <c r="J137" s="117"/>
    </row>
    <row r="138" spans="2:10" ht="16.5" thickBot="1" x14ac:dyDescent="0.3">
      <c r="B138" s="122"/>
      <c r="C138" s="43"/>
      <c r="D138" s="92"/>
      <c r="E138" s="44"/>
      <c r="F138" s="44"/>
      <c r="G138" s="45"/>
      <c r="H138" s="118"/>
      <c r="I138" s="119"/>
      <c r="J138" s="120"/>
    </row>
    <row r="139" spans="2:10" ht="79.5" thickBot="1" x14ac:dyDescent="0.3">
      <c r="B139" s="2" t="s">
        <v>9</v>
      </c>
      <c r="C139" s="85" t="s">
        <v>17</v>
      </c>
      <c r="D139" s="85" t="s">
        <v>10</v>
      </c>
      <c r="E139" s="85" t="s">
        <v>32</v>
      </c>
      <c r="F139" s="46" t="s">
        <v>20</v>
      </c>
      <c r="G139" s="47" t="s">
        <v>21</v>
      </c>
      <c r="H139" s="46" t="s">
        <v>22</v>
      </c>
      <c r="I139" s="48" t="s">
        <v>18</v>
      </c>
      <c r="J139" s="49" t="s">
        <v>19</v>
      </c>
    </row>
    <row r="140" spans="2:10" ht="16.5" thickBot="1" x14ac:dyDescent="0.3">
      <c r="B140" s="107" t="str">
        <f>$B$23</f>
        <v>One or more agents may be placed T2 before the step.</v>
      </c>
      <c r="C140" s="108"/>
      <c r="D140" s="108"/>
      <c r="E140" s="108"/>
      <c r="F140" s="108"/>
      <c r="G140" s="108"/>
      <c r="H140" s="108"/>
      <c r="I140" s="108"/>
      <c r="J140" s="108"/>
    </row>
    <row r="141" spans="2:10" ht="45.75" customHeight="1" x14ac:dyDescent="0.25">
      <c r="B141" s="109" t="s">
        <v>12</v>
      </c>
      <c r="C141" s="50" t="str">
        <f>C$24</f>
        <v>234WBPGG1T2BS1M</v>
      </c>
      <c r="D141" s="53" t="str">
        <f>D$24</f>
        <v>Tier 2 
Before Step Therapy</v>
      </c>
      <c r="E141" s="50" t="str">
        <f>E$24</f>
        <v>1 or more</v>
      </c>
      <c r="F141" s="72"/>
      <c r="G141" s="70"/>
      <c r="H141" s="72"/>
      <c r="I141" s="73" t="str">
        <f>IF(NOT(ISBLANK(H141)),F141-H141,"")</f>
        <v/>
      </c>
      <c r="J141" s="74" t="str">
        <f>IF(NOT(ISBLANK(H141)),((1+G141)*F141-H141), "")</f>
        <v/>
      </c>
    </row>
    <row r="142" spans="2:10" ht="47.25" x14ac:dyDescent="0.25">
      <c r="B142" s="110"/>
      <c r="C142" s="51" t="str">
        <f>C$25</f>
        <v>234WBPGG1T2AS1M</v>
      </c>
      <c r="D142" s="62" t="str">
        <f>D$25</f>
        <v>Tier 2
After Step
Therapy</v>
      </c>
      <c r="E142" s="51" t="str">
        <f>E$25</f>
        <v>1 or more</v>
      </c>
      <c r="F142" s="21" t="str">
        <f>IF(NOT(ISBLANK(F141)),F141,"")</f>
        <v/>
      </c>
      <c r="G142" s="20"/>
      <c r="H142" s="21" t="str">
        <f>IF(NOT(ISBLANK(H141)),H141,"")</f>
        <v/>
      </c>
      <c r="I142" s="75" t="str">
        <f>IFERROR(F142-H142, "")</f>
        <v/>
      </c>
      <c r="J142" s="76" t="str">
        <f t="shared" ref="J142:J143" si="10">IFERROR(((1+G142)*F142-H142), "")</f>
        <v/>
      </c>
    </row>
    <row r="143" spans="2:10" ht="48" thickBot="1" x14ac:dyDescent="0.3">
      <c r="B143" s="111"/>
      <c r="C143" s="52" t="str">
        <f>C$26</f>
        <v>234WBPGG1T3AS1M</v>
      </c>
      <c r="D143" s="54" t="str">
        <f>D$26</f>
        <v>Tier 3
After Step
Therapy</v>
      </c>
      <c r="E143" s="52" t="str">
        <f>E$26</f>
        <v>1 or more</v>
      </c>
      <c r="F143" s="6" t="str">
        <f>IF(NOT(ISBLANK(F142)),F142,"")</f>
        <v/>
      </c>
      <c r="G143" s="71"/>
      <c r="H143" s="6" t="str">
        <f>IF(NOT(ISBLANK(H142)),H142,"")</f>
        <v/>
      </c>
      <c r="I143" s="77" t="str">
        <f>IFERROR(F143-H143, "")</f>
        <v/>
      </c>
      <c r="J143" s="78" t="str">
        <f t="shared" si="10"/>
        <v/>
      </c>
    </row>
    <row r="144" spans="2:10" ht="16.5" customHeight="1" thickBot="1" x14ac:dyDescent="0.3">
      <c r="D144" s="228"/>
      <c r="E144" s="80"/>
      <c r="F144" s="55"/>
      <c r="G144" s="112" t="s">
        <v>28</v>
      </c>
      <c r="H144" s="113"/>
      <c r="I144" s="113"/>
      <c r="J144" s="114"/>
    </row>
  </sheetData>
  <sheetProtection algorithmName="SHA-512" hashValue="o9USuw2IMF2z/vaE6/1ZgiW4FjIS91FXVebPfNy7Kw0VaG5UGPhSABzZSxnHiD9wpYBY/pGwe4aErq+41Ks4IQ==" saltValue="3Wj91HYP7GjESZ4scDCw9Q==" spinCount="100000" sheet="1" formatCells="0"/>
  <customSheetViews>
    <customSheetView guid="{D9F77BF7-A32D-418A-A0F1-BD82524C2AF7}" showGridLines="0" fitToPage="1">
      <selection activeCell="J10" sqref="J10"/>
      <pageMargins left="0.7" right="0.7" top="0.75" bottom="0.75" header="0.3" footer="0.3"/>
      <pageSetup scale="57" fitToHeight="0" orientation="portrait" r:id="rId1"/>
    </customSheetView>
  </customSheetViews>
  <mergeCells count="130">
    <mergeCell ref="B2:J2"/>
    <mergeCell ref="H3:J3"/>
    <mergeCell ref="H4:J4"/>
    <mergeCell ref="B5:J5"/>
    <mergeCell ref="B115:B117"/>
    <mergeCell ref="E122:F122"/>
    <mergeCell ref="G122:H122"/>
    <mergeCell ref="I122:J122"/>
    <mergeCell ref="B14:J14"/>
    <mergeCell ref="B3:C3"/>
    <mergeCell ref="B4:C4"/>
    <mergeCell ref="D3:F3"/>
    <mergeCell ref="D4:F4"/>
    <mergeCell ref="G18:H18"/>
    <mergeCell ref="B6:J13"/>
    <mergeCell ref="B31:B34"/>
    <mergeCell ref="E31:F31"/>
    <mergeCell ref="G31:H31"/>
    <mergeCell ref="I31:J31"/>
    <mergeCell ref="E32:F32"/>
    <mergeCell ref="G32:H32"/>
    <mergeCell ref="I32:J32"/>
    <mergeCell ref="H33:J34"/>
    <mergeCell ref="B16:J17"/>
    <mergeCell ref="B89:B91"/>
    <mergeCell ref="G92:J92"/>
    <mergeCell ref="B94:J95"/>
    <mergeCell ref="B24:B26"/>
    <mergeCell ref="G27:J27"/>
    <mergeCell ref="B49:J49"/>
    <mergeCell ref="B50:B52"/>
    <mergeCell ref="G53:J53"/>
    <mergeCell ref="B55:J56"/>
    <mergeCell ref="B96:B99"/>
    <mergeCell ref="E96:F96"/>
    <mergeCell ref="G96:H96"/>
    <mergeCell ref="I96:J96"/>
    <mergeCell ref="E97:F97"/>
    <mergeCell ref="G97:H97"/>
    <mergeCell ref="I97:J97"/>
    <mergeCell ref="B29:J30"/>
    <mergeCell ref="B18:B21"/>
    <mergeCell ref="E18:F18"/>
    <mergeCell ref="E19:F19"/>
    <mergeCell ref="G19:H19"/>
    <mergeCell ref="I18:J18"/>
    <mergeCell ref="I19:J19"/>
    <mergeCell ref="H20:J21"/>
    <mergeCell ref="B83:B86"/>
    <mergeCell ref="E83:F83"/>
    <mergeCell ref="G83:H83"/>
    <mergeCell ref="I83:J83"/>
    <mergeCell ref="E84:F84"/>
    <mergeCell ref="G84:H84"/>
    <mergeCell ref="I84:J84"/>
    <mergeCell ref="H85:J86"/>
    <mergeCell ref="B88:J88"/>
    <mergeCell ref="B102:B104"/>
    <mergeCell ref="H98:J99"/>
    <mergeCell ref="B101:J101"/>
    <mergeCell ref="B23:J23"/>
    <mergeCell ref="B36:J36"/>
    <mergeCell ref="B37:B39"/>
    <mergeCell ref="G40:J40"/>
    <mergeCell ref="B42:J43"/>
    <mergeCell ref="B44:B47"/>
    <mergeCell ref="E44:F44"/>
    <mergeCell ref="G44:H44"/>
    <mergeCell ref="I44:J44"/>
    <mergeCell ref="E45:F45"/>
    <mergeCell ref="G70:H70"/>
    <mergeCell ref="I70:J70"/>
    <mergeCell ref="E71:F71"/>
    <mergeCell ref="G71:H71"/>
    <mergeCell ref="I71:J71"/>
    <mergeCell ref="H72:J73"/>
    <mergeCell ref="B57:B60"/>
    <mergeCell ref="B75:J75"/>
    <mergeCell ref="B76:B78"/>
    <mergeCell ref="G79:J79"/>
    <mergeCell ref="B81:J82"/>
    <mergeCell ref="B128:B130"/>
    <mergeCell ref="E110:F110"/>
    <mergeCell ref="G110:H110"/>
    <mergeCell ref="I110:J110"/>
    <mergeCell ref="G118:J118"/>
    <mergeCell ref="B120:J121"/>
    <mergeCell ref="B122:B125"/>
    <mergeCell ref="E123:F123"/>
    <mergeCell ref="G123:H123"/>
    <mergeCell ref="I123:J123"/>
    <mergeCell ref="H124:J125"/>
    <mergeCell ref="B127:J127"/>
    <mergeCell ref="G105:J105"/>
    <mergeCell ref="B107:J108"/>
    <mergeCell ref="B109:B112"/>
    <mergeCell ref="E109:F109"/>
    <mergeCell ref="G109:H109"/>
    <mergeCell ref="I109:J109"/>
    <mergeCell ref="H111:J112"/>
    <mergeCell ref="B114:J114"/>
    <mergeCell ref="G45:H45"/>
    <mergeCell ref="I45:J45"/>
    <mergeCell ref="H46:J47"/>
    <mergeCell ref="E57:F57"/>
    <mergeCell ref="G57:H57"/>
    <mergeCell ref="I57:J57"/>
    <mergeCell ref="E58:F58"/>
    <mergeCell ref="G58:H58"/>
    <mergeCell ref="I58:J58"/>
    <mergeCell ref="H59:J60"/>
    <mergeCell ref="B62:J62"/>
    <mergeCell ref="B63:B65"/>
    <mergeCell ref="G66:J66"/>
    <mergeCell ref="B68:J69"/>
    <mergeCell ref="B70:B73"/>
    <mergeCell ref="E70:F70"/>
    <mergeCell ref="B140:J140"/>
    <mergeCell ref="B141:B143"/>
    <mergeCell ref="G144:J144"/>
    <mergeCell ref="G131:J131"/>
    <mergeCell ref="B133:J134"/>
    <mergeCell ref="B135:B138"/>
    <mergeCell ref="E135:F135"/>
    <mergeCell ref="G135:H135"/>
    <mergeCell ref="I135:J135"/>
    <mergeCell ref="E136:F136"/>
    <mergeCell ref="G136:H136"/>
    <mergeCell ref="I136:J136"/>
    <mergeCell ref="H137:J138"/>
  </mergeCells>
  <conditionalFormatting sqref="B3:B4 C18:C19 G18:G19">
    <cfRule type="expression" dxfId="130" priority="510">
      <formula>ISBLANK(D3)</formula>
    </cfRule>
  </conditionalFormatting>
  <conditionalFormatting sqref="C3:C4">
    <cfRule type="expression" dxfId="129" priority="511">
      <formula>ISBLANK(G3)</formula>
    </cfRule>
  </conditionalFormatting>
  <conditionalFormatting sqref="C31:C32 G31:G32">
    <cfRule type="expression" dxfId="128" priority="296">
      <formula>ISBLANK(E31)</formula>
    </cfRule>
  </conditionalFormatting>
  <conditionalFormatting sqref="C44:C45 G44:G45">
    <cfRule type="expression" dxfId="127" priority="294">
      <formula>ISBLANK(E44)</formula>
    </cfRule>
  </conditionalFormatting>
  <conditionalFormatting sqref="C57:C58 G57:G58">
    <cfRule type="expression" dxfId="126" priority="292">
      <formula>ISBLANK(E57)</formula>
    </cfRule>
  </conditionalFormatting>
  <conditionalFormatting sqref="C70:C71 G70:G71">
    <cfRule type="expression" dxfId="125" priority="290">
      <formula>ISBLANK(E70)</formula>
    </cfRule>
  </conditionalFormatting>
  <conditionalFormatting sqref="C83:C84 G83:G84">
    <cfRule type="expression" dxfId="124" priority="288">
      <formula>ISBLANK(E83)</formula>
    </cfRule>
  </conditionalFormatting>
  <conditionalFormatting sqref="C96:C97 G96:G97">
    <cfRule type="expression" dxfId="123" priority="286">
      <formula>ISBLANK(E96)</formula>
    </cfRule>
  </conditionalFormatting>
  <conditionalFormatting sqref="C109:C110 G109:G110">
    <cfRule type="expression" dxfId="122" priority="284">
      <formula>ISBLANK(E109)</formula>
    </cfRule>
  </conditionalFormatting>
  <conditionalFormatting sqref="C122:C123 G122:G123">
    <cfRule type="expression" dxfId="121" priority="282">
      <formula>ISBLANK(E122)</formula>
    </cfRule>
  </conditionalFormatting>
  <conditionalFormatting sqref="C135:C136 G135:G136">
    <cfRule type="expression" dxfId="120" priority="280">
      <formula>ISBLANK(E135)</formula>
    </cfRule>
  </conditionalFormatting>
  <conditionalFormatting sqref="C21:G21">
    <cfRule type="expression" dxfId="119" priority="383">
      <formula>ISBLANK(C21)</formula>
    </cfRule>
  </conditionalFormatting>
  <conditionalFormatting sqref="C34:G34">
    <cfRule type="expression" dxfId="118" priority="275">
      <formula>ISBLANK(C34)</formula>
    </cfRule>
  </conditionalFormatting>
  <conditionalFormatting sqref="C47:G47">
    <cfRule type="expression" dxfId="117" priority="266">
      <formula>ISBLANK(C47)</formula>
    </cfRule>
  </conditionalFormatting>
  <conditionalFormatting sqref="C60:G60">
    <cfRule type="expression" dxfId="116" priority="257">
      <formula>ISBLANK(C60)</formula>
    </cfRule>
  </conditionalFormatting>
  <conditionalFormatting sqref="C73:G73">
    <cfRule type="expression" dxfId="115" priority="248">
      <formula>ISBLANK(C73)</formula>
    </cfRule>
  </conditionalFormatting>
  <conditionalFormatting sqref="C86:G86">
    <cfRule type="expression" dxfId="114" priority="239">
      <formula>ISBLANK(C86)</formula>
    </cfRule>
  </conditionalFormatting>
  <conditionalFormatting sqref="C99:G99">
    <cfRule type="expression" dxfId="113" priority="230">
      <formula>ISBLANK(C99)</formula>
    </cfRule>
  </conditionalFormatting>
  <conditionalFormatting sqref="C112:G112">
    <cfRule type="expression" dxfId="112" priority="221">
      <formula>ISBLANK(C112)</formula>
    </cfRule>
  </conditionalFormatting>
  <conditionalFormatting sqref="C125:G125">
    <cfRule type="expression" dxfId="111" priority="212">
      <formula>ISBLANK(C125)</formula>
    </cfRule>
  </conditionalFormatting>
  <conditionalFormatting sqref="C138:G138">
    <cfRule type="expression" dxfId="110" priority="203">
      <formula>ISBLANK(C138)</formula>
    </cfRule>
  </conditionalFormatting>
  <conditionalFormatting sqref="D18:D19">
    <cfRule type="expression" dxfId="109" priority="958">
      <formula>ISBLANK(G18)</formula>
    </cfRule>
  </conditionalFormatting>
  <conditionalFormatting sqref="D31:D32">
    <cfRule type="expression" dxfId="108" priority="297">
      <formula>ISBLANK(G31)</formula>
    </cfRule>
  </conditionalFormatting>
  <conditionalFormatting sqref="D44:D45">
    <cfRule type="expression" dxfId="107" priority="295">
      <formula>ISBLANK(G44)</formula>
    </cfRule>
  </conditionalFormatting>
  <conditionalFormatting sqref="D57:D58">
    <cfRule type="expression" dxfId="106" priority="293">
      <formula>ISBLANK(G57)</formula>
    </cfRule>
  </conditionalFormatting>
  <conditionalFormatting sqref="D70:D71">
    <cfRule type="expression" dxfId="105" priority="291">
      <formula>ISBLANK(G70)</formula>
    </cfRule>
  </conditionalFormatting>
  <conditionalFormatting sqref="D83:D84">
    <cfRule type="expression" dxfId="104" priority="289">
      <formula>ISBLANK(G83)</formula>
    </cfRule>
  </conditionalFormatting>
  <conditionalFormatting sqref="D96:D97">
    <cfRule type="expression" dxfId="103" priority="287">
      <formula>ISBLANK(G96)</formula>
    </cfRule>
  </conditionalFormatting>
  <conditionalFormatting sqref="D109:D110">
    <cfRule type="expression" dxfId="102" priority="285">
      <formula>ISBLANK(G109)</formula>
    </cfRule>
  </conditionalFormatting>
  <conditionalFormatting sqref="D122:D123">
    <cfRule type="expression" dxfId="101" priority="283">
      <formula>ISBLANK(G122)</formula>
    </cfRule>
  </conditionalFormatting>
  <conditionalFormatting sqref="D135:D136">
    <cfRule type="expression" dxfId="100" priority="281">
      <formula>ISBLANK(G135)</formula>
    </cfRule>
  </conditionalFormatting>
  <conditionalFormatting sqref="F24">
    <cfRule type="expression" dxfId="99" priority="198">
      <formula>ISBLANK(F24)</formula>
    </cfRule>
  </conditionalFormatting>
  <conditionalFormatting sqref="F37">
    <cfRule type="expression" dxfId="98" priority="52">
      <formula>ISBLANK(F37)</formula>
    </cfRule>
  </conditionalFormatting>
  <conditionalFormatting sqref="F50">
    <cfRule type="expression" dxfId="97" priority="46">
      <formula>ISBLANK(F50)</formula>
    </cfRule>
  </conditionalFormatting>
  <conditionalFormatting sqref="F63">
    <cfRule type="expression" dxfId="96" priority="40">
      <formula>ISBLANK(F63)</formula>
    </cfRule>
  </conditionalFormatting>
  <conditionalFormatting sqref="F76">
    <cfRule type="expression" dxfId="95" priority="34">
      <formula>ISBLANK(F76)</formula>
    </cfRule>
  </conditionalFormatting>
  <conditionalFormatting sqref="F89">
    <cfRule type="expression" dxfId="94" priority="28">
      <formula>ISBLANK(F89)</formula>
    </cfRule>
  </conditionalFormatting>
  <conditionalFormatting sqref="F102">
    <cfRule type="expression" dxfId="93" priority="22">
      <formula>ISBLANK(F102)</formula>
    </cfRule>
  </conditionalFormatting>
  <conditionalFormatting sqref="F115">
    <cfRule type="expression" dxfId="92" priority="16">
      <formula>ISBLANK(F115)</formula>
    </cfRule>
  </conditionalFormatting>
  <conditionalFormatting sqref="F128">
    <cfRule type="expression" dxfId="91" priority="10">
      <formula>ISBLANK(F128)</formula>
    </cfRule>
  </conditionalFormatting>
  <conditionalFormatting sqref="F141">
    <cfRule type="expression" dxfId="90" priority="4">
      <formula>ISBLANK(F141)</formula>
    </cfRule>
  </conditionalFormatting>
  <conditionalFormatting sqref="G3:G4">
    <cfRule type="expression" dxfId="89" priority="509">
      <formula>ISBLANK(H3)</formula>
    </cfRule>
  </conditionalFormatting>
  <conditionalFormatting sqref="G24:G26">
    <cfRule type="expression" dxfId="88" priority="196">
      <formula>AND(NOT(ISBLANK(C24)),NOT(ISBLANK(G24)),G24=0)</formula>
    </cfRule>
    <cfRule type="expression" dxfId="87" priority="197">
      <formula>ISBLANK(G24)</formula>
    </cfRule>
  </conditionalFormatting>
  <conditionalFormatting sqref="G37:G39">
    <cfRule type="expression" dxfId="86" priority="51">
      <formula>ISBLANK(G37)</formula>
    </cfRule>
    <cfRule type="expression" dxfId="85" priority="50">
      <formula>AND(NOT(ISBLANK(C37)),NOT(ISBLANK(G37)),G37=0)</formula>
    </cfRule>
  </conditionalFormatting>
  <conditionalFormatting sqref="G50:G52">
    <cfRule type="expression" dxfId="84" priority="45">
      <formula>ISBLANK(G50)</formula>
    </cfRule>
    <cfRule type="expression" dxfId="83" priority="44">
      <formula>AND(NOT(ISBLANK(C50)),NOT(ISBLANK(G50)),G50=0)</formula>
    </cfRule>
  </conditionalFormatting>
  <conditionalFormatting sqref="G63:G65">
    <cfRule type="expression" dxfId="82" priority="39">
      <formula>ISBLANK(G63)</formula>
    </cfRule>
    <cfRule type="expression" dxfId="81" priority="38">
      <formula>AND(NOT(ISBLANK(C63)),NOT(ISBLANK(G63)),G63=0)</formula>
    </cfRule>
  </conditionalFormatting>
  <conditionalFormatting sqref="G76:G78">
    <cfRule type="expression" dxfId="80" priority="33">
      <formula>ISBLANK(G76)</formula>
    </cfRule>
    <cfRule type="expression" dxfId="79" priority="32">
      <formula>AND(NOT(ISBLANK(C76)),NOT(ISBLANK(G76)),G76=0)</formula>
    </cfRule>
  </conditionalFormatting>
  <conditionalFormatting sqref="G89:G91">
    <cfRule type="expression" dxfId="78" priority="26">
      <formula>AND(NOT(ISBLANK(C89)),NOT(ISBLANK(G89)),G89=0)</formula>
    </cfRule>
    <cfRule type="expression" dxfId="77" priority="27">
      <formula>ISBLANK(G89)</formula>
    </cfRule>
  </conditionalFormatting>
  <conditionalFormatting sqref="G102:G104">
    <cfRule type="expression" dxfId="76" priority="21">
      <formula>ISBLANK(G102)</formula>
    </cfRule>
    <cfRule type="expression" dxfId="75" priority="20">
      <formula>AND(NOT(ISBLANK(C102)),NOT(ISBLANK(G102)),G102=0)</formula>
    </cfRule>
  </conditionalFormatting>
  <conditionalFormatting sqref="G115:G117">
    <cfRule type="expression" dxfId="74" priority="14">
      <formula>AND(NOT(ISBLANK(C115)),NOT(ISBLANK(G115)),G115=0)</formula>
    </cfRule>
    <cfRule type="expression" dxfId="73" priority="15">
      <formula>ISBLANK(G115)</formula>
    </cfRule>
  </conditionalFormatting>
  <conditionalFormatting sqref="G128:G130">
    <cfRule type="expression" dxfId="72" priority="9">
      <formula>ISBLANK(G128)</formula>
    </cfRule>
    <cfRule type="expression" dxfId="71" priority="8">
      <formula>AND(NOT(ISBLANK(C128)),NOT(ISBLANK(G128)),G128=0)</formula>
    </cfRule>
  </conditionalFormatting>
  <conditionalFormatting sqref="G141:G143">
    <cfRule type="expression" dxfId="70" priority="2">
      <formula>AND(NOT(ISBLANK(C141)),NOT(ISBLANK(G141)),G141=0)</formula>
    </cfRule>
    <cfRule type="expression" dxfId="69" priority="3">
      <formula>ISBLANK(G141)</formula>
    </cfRule>
  </conditionalFormatting>
  <conditionalFormatting sqref="H24">
    <cfRule type="expression" dxfId="68" priority="195">
      <formula>ISBLANK(H24)</formula>
    </cfRule>
  </conditionalFormatting>
  <conditionalFormatting sqref="H37">
    <cfRule type="expression" dxfId="67" priority="49">
      <formula>ISBLANK(H37)</formula>
    </cfRule>
  </conditionalFormatting>
  <conditionalFormatting sqref="H50">
    <cfRule type="expression" dxfId="66" priority="43">
      <formula>ISBLANK(H50)</formula>
    </cfRule>
  </conditionalFormatting>
  <conditionalFormatting sqref="H63">
    <cfRule type="expression" dxfId="65" priority="37">
      <formula>ISBLANK(H63)</formula>
    </cfRule>
  </conditionalFormatting>
  <conditionalFormatting sqref="H76">
    <cfRule type="expression" dxfId="64" priority="31">
      <formula>ISBLANK(H76)</formula>
    </cfRule>
  </conditionalFormatting>
  <conditionalFormatting sqref="H89">
    <cfRule type="expression" dxfId="63" priority="25">
      <formula>ISBLANK(H89)</formula>
    </cfRule>
  </conditionalFormatting>
  <conditionalFormatting sqref="H102">
    <cfRule type="expression" dxfId="62" priority="19">
      <formula>ISBLANK(H102)</formula>
    </cfRule>
  </conditionalFormatting>
  <conditionalFormatting sqref="H115">
    <cfRule type="expression" dxfId="61" priority="13">
      <formula>ISBLANK(H115)</formula>
    </cfRule>
  </conditionalFormatting>
  <conditionalFormatting sqref="H128">
    <cfRule type="expression" dxfId="60" priority="7">
      <formula>ISBLANK(H128)</formula>
    </cfRule>
  </conditionalFormatting>
  <conditionalFormatting sqref="H141">
    <cfRule type="expression" dxfId="59" priority="1">
      <formula>ISBLANK(H141)</formula>
    </cfRule>
  </conditionalFormatting>
  <pageMargins left="0.25" right="0.25" top="0.75" bottom="0.75" header="0.3" footer="0.3"/>
  <pageSetup scale="47" fitToHeight="0" orientation="portrait" r:id="rId2"/>
  <headerFooter>
    <oddFooter>&amp;C&amp;"-,Italic"Use or disclosure of data contained on this sheet is subject to the restriction on the title page of this quote.</oddFooter>
  </headerFooter>
  <rowBreaks count="2" manualBreakCount="2">
    <brk id="53" max="16383" man="1"/>
    <brk id="1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FFE0C-71CF-41FA-B9CE-AD40737022B5}">
  <dimension ref="B1:I144"/>
  <sheetViews>
    <sheetView zoomScale="115" zoomScaleNormal="115" workbookViewId="0">
      <selection activeCell="E61" sqref="E61"/>
    </sheetView>
  </sheetViews>
  <sheetFormatPr defaultColWidth="8.85546875" defaultRowHeight="15.75" x14ac:dyDescent="0.25"/>
  <cols>
    <col min="1" max="1" width="8.85546875" style="1"/>
    <col min="2" max="2" width="20.7109375" style="1" customWidth="1"/>
    <col min="3" max="3" width="46.28515625" style="31" customWidth="1"/>
    <col min="4" max="4" width="26.28515625" style="31" customWidth="1"/>
    <col min="5" max="5" width="28" style="31" customWidth="1"/>
    <col min="6" max="6" width="34.28515625" style="1" bestFit="1" customWidth="1"/>
    <col min="7" max="7" width="30.7109375" style="31" customWidth="1"/>
    <col min="8" max="8" width="29.5703125" style="31" customWidth="1"/>
    <col min="9" max="16384" width="8.85546875" style="1"/>
  </cols>
  <sheetData>
    <row r="1" spans="2:8" ht="16.5" thickBot="1" x14ac:dyDescent="0.3"/>
    <row r="2" spans="2:8" ht="30.75" thickBot="1" x14ac:dyDescent="0.3">
      <c r="B2" s="192" t="s">
        <v>60</v>
      </c>
      <c r="C2" s="193"/>
      <c r="D2" s="193"/>
      <c r="E2" s="193"/>
      <c r="F2" s="193"/>
      <c r="G2" s="193"/>
      <c r="H2" s="194"/>
    </row>
    <row r="3" spans="2:8" ht="16.149999999999999" customHeight="1" thickBot="1" x14ac:dyDescent="0.3">
      <c r="B3" s="149" t="s">
        <v>39</v>
      </c>
      <c r="C3" s="149"/>
      <c r="D3" s="186" t="str">
        <f>BPA!D3</f>
        <v>WHITE BLOOD CELL STIMULANTS</v>
      </c>
      <c r="E3" s="187"/>
      <c r="F3" s="3" t="s">
        <v>7</v>
      </c>
      <c r="G3" s="137" t="str">
        <f>BPA!G3</f>
        <v>November 4-5, 2026</v>
      </c>
      <c r="H3" s="139"/>
    </row>
    <row r="4" spans="2:8" ht="16.149999999999999" customHeight="1" thickBot="1" x14ac:dyDescent="0.3">
      <c r="B4" s="149" t="s">
        <v>40</v>
      </c>
      <c r="C4" s="149"/>
      <c r="D4" s="153" t="str">
        <f>BPA!D4</f>
        <v>PEGFILGRASTIMS</v>
      </c>
      <c r="E4" s="155"/>
      <c r="F4" s="4" t="s">
        <v>29</v>
      </c>
      <c r="G4" s="140">
        <f>BPA!G4</f>
        <v>46321</v>
      </c>
      <c r="H4" s="142"/>
    </row>
    <row r="5" spans="2:8" ht="16.5" thickBot="1" x14ac:dyDescent="0.3">
      <c r="B5" s="204" t="s">
        <v>6</v>
      </c>
      <c r="C5" s="205"/>
      <c r="D5" s="205"/>
      <c r="E5" s="205"/>
      <c r="F5" s="205"/>
      <c r="G5" s="205"/>
      <c r="H5" s="206"/>
    </row>
    <row r="6" spans="2:8" ht="15.6" customHeight="1" x14ac:dyDescent="0.25">
      <c r="B6" s="156" t="s">
        <v>66</v>
      </c>
      <c r="C6" s="157"/>
      <c r="D6" s="157"/>
      <c r="E6" s="157"/>
      <c r="F6" s="157"/>
      <c r="G6" s="157"/>
      <c r="H6" s="158"/>
    </row>
    <row r="7" spans="2:8" x14ac:dyDescent="0.25">
      <c r="B7" s="159"/>
      <c r="C7" s="160"/>
      <c r="D7" s="160"/>
      <c r="E7" s="160"/>
      <c r="F7" s="160"/>
      <c r="G7" s="160"/>
      <c r="H7" s="161"/>
    </row>
    <row r="8" spans="2:8" x14ac:dyDescent="0.25">
      <c r="B8" s="159"/>
      <c r="C8" s="160"/>
      <c r="D8" s="160"/>
      <c r="E8" s="160"/>
      <c r="F8" s="160"/>
      <c r="G8" s="160"/>
      <c r="H8" s="161"/>
    </row>
    <row r="9" spans="2:8" x14ac:dyDescent="0.25">
      <c r="B9" s="159"/>
      <c r="C9" s="160"/>
      <c r="D9" s="160"/>
      <c r="E9" s="160"/>
      <c r="F9" s="160"/>
      <c r="G9" s="160"/>
      <c r="H9" s="161"/>
    </row>
    <row r="10" spans="2:8" x14ac:dyDescent="0.25">
      <c r="B10" s="159"/>
      <c r="C10" s="160"/>
      <c r="D10" s="160"/>
      <c r="E10" s="160"/>
      <c r="F10" s="160"/>
      <c r="G10" s="160"/>
      <c r="H10" s="161"/>
    </row>
    <row r="11" spans="2:8" ht="57" customHeight="1" x14ac:dyDescent="0.25">
      <c r="B11" s="159"/>
      <c r="C11" s="160"/>
      <c r="D11" s="160"/>
      <c r="E11" s="160"/>
      <c r="F11" s="160"/>
      <c r="G11" s="160"/>
      <c r="H11" s="161"/>
    </row>
    <row r="12" spans="2:8" ht="1.5" customHeight="1" thickBot="1" x14ac:dyDescent="0.3">
      <c r="B12" s="159"/>
      <c r="C12" s="160"/>
      <c r="D12" s="160"/>
      <c r="E12" s="160"/>
      <c r="F12" s="160"/>
      <c r="G12" s="160"/>
      <c r="H12" s="161"/>
    </row>
    <row r="13" spans="2:8" ht="16.5" hidden="1" customHeight="1" x14ac:dyDescent="0.25">
      <c r="B13" s="162"/>
      <c r="C13" s="163"/>
      <c r="D13" s="163"/>
      <c r="E13" s="163"/>
      <c r="F13" s="163"/>
      <c r="G13" s="163"/>
      <c r="H13" s="164"/>
    </row>
    <row r="14" spans="2:8" ht="111" customHeight="1" x14ac:dyDescent="0.25">
      <c r="B14" s="146" t="s">
        <v>41</v>
      </c>
      <c r="C14" s="147"/>
      <c r="D14" s="147"/>
      <c r="E14" s="147"/>
      <c r="F14" s="147"/>
      <c r="G14" s="147"/>
      <c r="H14" s="147"/>
    </row>
    <row r="15" spans="2:8" ht="16.5" thickBot="1" x14ac:dyDescent="0.3"/>
    <row r="16" spans="2:8" x14ac:dyDescent="0.25">
      <c r="B16" s="115" t="s">
        <v>37</v>
      </c>
      <c r="C16" s="116"/>
      <c r="D16" s="116"/>
      <c r="E16" s="116"/>
      <c r="F16" s="116"/>
      <c r="G16" s="116"/>
      <c r="H16" s="117"/>
    </row>
    <row r="17" spans="2:9" ht="16.5" thickBot="1" x14ac:dyDescent="0.3">
      <c r="B17" s="118"/>
      <c r="C17" s="119"/>
      <c r="D17" s="119"/>
      <c r="E17" s="119"/>
      <c r="F17" s="119"/>
      <c r="G17" s="119"/>
      <c r="H17" s="120"/>
    </row>
    <row r="18" spans="2:9" ht="16.149999999999999" customHeight="1" thickBot="1" x14ac:dyDescent="0.3">
      <c r="B18" s="121" t="s">
        <v>8</v>
      </c>
      <c r="C18" s="87" t="s">
        <v>39</v>
      </c>
      <c r="D18" s="207" t="str">
        <f>$D$3</f>
        <v>WHITE BLOOD CELL STIMULANTS</v>
      </c>
      <c r="E18" s="208"/>
      <c r="F18" s="36" t="s">
        <v>7</v>
      </c>
      <c r="G18" s="209" t="str">
        <f>$G$3</f>
        <v>November 4-5, 2026</v>
      </c>
      <c r="H18" s="184"/>
    </row>
    <row r="19" spans="2:9" ht="16.149999999999999" customHeight="1" thickBot="1" x14ac:dyDescent="0.3">
      <c r="B19" s="121"/>
      <c r="C19" s="88" t="s">
        <v>40</v>
      </c>
      <c r="D19" s="210" t="str">
        <f>$D$4</f>
        <v>PEGFILGRASTIMS</v>
      </c>
      <c r="E19" s="211"/>
      <c r="F19" s="35" t="s">
        <v>29</v>
      </c>
      <c r="G19" s="212">
        <f>$G$4</f>
        <v>46321</v>
      </c>
      <c r="H19" s="213"/>
    </row>
    <row r="20" spans="2:9" ht="33" customHeight="1" thickBot="1" x14ac:dyDescent="0.3">
      <c r="B20" s="121"/>
      <c r="C20" s="89" t="s">
        <v>0</v>
      </c>
      <c r="D20" s="90" t="s">
        <v>1</v>
      </c>
      <c r="E20" s="90" t="s">
        <v>2</v>
      </c>
      <c r="F20" s="5" t="s">
        <v>3</v>
      </c>
      <c r="G20" s="7" t="s">
        <v>4</v>
      </c>
      <c r="H20" s="214" t="s">
        <v>31</v>
      </c>
    </row>
    <row r="21" spans="2:9" ht="16.149999999999999" customHeight="1" thickBot="1" x14ac:dyDescent="0.3">
      <c r="B21" s="122"/>
      <c r="C21" s="91"/>
      <c r="D21" s="92"/>
      <c r="E21" s="92"/>
      <c r="F21" s="8"/>
      <c r="G21" s="9"/>
      <c r="H21" s="215"/>
    </row>
    <row r="22" spans="2:9" ht="32.25" thickBot="1" x14ac:dyDescent="0.3">
      <c r="B22" s="81" t="s">
        <v>9</v>
      </c>
      <c r="C22" s="93" t="s">
        <v>17</v>
      </c>
      <c r="D22" s="93" t="s">
        <v>5</v>
      </c>
      <c r="E22" s="93" t="s">
        <v>32</v>
      </c>
      <c r="F22" s="34" t="s">
        <v>36</v>
      </c>
      <c r="G22" s="33" t="s">
        <v>35</v>
      </c>
      <c r="H22" s="32" t="s">
        <v>34</v>
      </c>
    </row>
    <row r="23" spans="2:9" ht="16.5" customHeight="1" thickBot="1" x14ac:dyDescent="0.3">
      <c r="B23" s="195" t="s">
        <v>68</v>
      </c>
      <c r="C23" s="196"/>
      <c r="D23" s="196"/>
      <c r="E23" s="196"/>
      <c r="F23" s="196"/>
      <c r="G23" s="196"/>
      <c r="H23" s="197"/>
    </row>
    <row r="24" spans="2:9" ht="31.5" x14ac:dyDescent="0.25">
      <c r="B24" s="198" t="s">
        <v>12</v>
      </c>
      <c r="C24" s="67" t="s">
        <v>51</v>
      </c>
      <c r="D24" s="53" t="s">
        <v>54</v>
      </c>
      <c r="E24" s="53" t="s">
        <v>50</v>
      </c>
      <c r="F24" s="72"/>
      <c r="G24" s="82"/>
      <c r="H24" s="98" t="str">
        <f>IF(NOT(ISBLANK(G24)),F24*(G24),"")</f>
        <v/>
      </c>
    </row>
    <row r="25" spans="2:9" ht="31.5" x14ac:dyDescent="0.25">
      <c r="B25" s="199"/>
      <c r="C25" s="69" t="s">
        <v>52</v>
      </c>
      <c r="D25" s="62" t="s">
        <v>55</v>
      </c>
      <c r="E25" s="62" t="s">
        <v>50</v>
      </c>
      <c r="F25" s="21" t="str">
        <f>IF(NOT(ISBLANK(F24)),F24,"")</f>
        <v/>
      </c>
      <c r="G25" s="83"/>
      <c r="H25" s="99" t="str">
        <f>IF(NOT(ISBLANK(G25)),F25*(G25),"")</f>
        <v/>
      </c>
    </row>
    <row r="26" spans="2:9" ht="32.25" thickBot="1" x14ac:dyDescent="0.3">
      <c r="B26" s="200"/>
      <c r="C26" s="68" t="s">
        <v>53</v>
      </c>
      <c r="D26" s="54" t="s">
        <v>57</v>
      </c>
      <c r="E26" s="54" t="s">
        <v>50</v>
      </c>
      <c r="F26" s="6" t="str">
        <f>IF(NOT(ISBLANK(F25)),F25,"")</f>
        <v/>
      </c>
      <c r="G26" s="84"/>
      <c r="H26" s="100" t="str">
        <f>IF(NOT(ISBLANK(G26)),F26*(G26),"")</f>
        <v/>
      </c>
    </row>
    <row r="27" spans="2:9" ht="21" customHeight="1" thickBot="1" x14ac:dyDescent="0.3">
      <c r="G27" s="201" t="s">
        <v>28</v>
      </c>
      <c r="H27" s="202"/>
      <c r="I27" s="203"/>
    </row>
    <row r="28" spans="2:9" ht="16.5" thickBot="1" x14ac:dyDescent="0.3"/>
    <row r="29" spans="2:9" x14ac:dyDescent="0.25">
      <c r="B29" s="115" t="str">
        <f>$B$16</f>
        <v>Additional Discount Program Appendix  – Newly Approved Drug</v>
      </c>
      <c r="C29" s="116"/>
      <c r="D29" s="116"/>
      <c r="E29" s="116"/>
      <c r="F29" s="116"/>
      <c r="G29" s="116"/>
      <c r="H29" s="117"/>
    </row>
    <row r="30" spans="2:9" ht="16.5" thickBot="1" x14ac:dyDescent="0.3">
      <c r="B30" s="118"/>
      <c r="C30" s="119"/>
      <c r="D30" s="119"/>
      <c r="E30" s="119"/>
      <c r="F30" s="119"/>
      <c r="G30" s="119"/>
      <c r="H30" s="120"/>
    </row>
    <row r="31" spans="2:9" ht="16.5" thickBot="1" x14ac:dyDescent="0.3">
      <c r="B31" s="121" t="s">
        <v>13</v>
      </c>
      <c r="C31" s="87" t="s">
        <v>39</v>
      </c>
      <c r="D31" s="207" t="str">
        <f>$D$3</f>
        <v>WHITE BLOOD CELL STIMULANTS</v>
      </c>
      <c r="E31" s="208"/>
      <c r="F31" s="36" t="s">
        <v>7</v>
      </c>
      <c r="G31" s="209" t="str">
        <f>$G$3</f>
        <v>November 4-5, 2026</v>
      </c>
      <c r="H31" s="184"/>
    </row>
    <row r="32" spans="2:9" ht="17.25" customHeight="1" thickBot="1" x14ac:dyDescent="0.3">
      <c r="B32" s="121"/>
      <c r="C32" s="94" t="s">
        <v>40</v>
      </c>
      <c r="D32" s="150" t="str">
        <f>$D$4</f>
        <v>PEGFILGRASTIMS</v>
      </c>
      <c r="E32" s="152"/>
      <c r="F32" s="37" t="s">
        <v>29</v>
      </c>
      <c r="G32" s="222">
        <f>$G$4</f>
        <v>46321</v>
      </c>
      <c r="H32" s="213"/>
    </row>
    <row r="33" spans="2:9" ht="16.5" thickBot="1" x14ac:dyDescent="0.3">
      <c r="B33" s="121"/>
      <c r="C33" s="89" t="s">
        <v>0</v>
      </c>
      <c r="D33" s="90" t="s">
        <v>1</v>
      </c>
      <c r="E33" s="90" t="s">
        <v>2</v>
      </c>
      <c r="F33" s="5" t="s">
        <v>3</v>
      </c>
      <c r="G33" s="7" t="str">
        <f>$G$20</f>
        <v>Package Size</v>
      </c>
      <c r="H33" s="214" t="s">
        <v>31</v>
      </c>
    </row>
    <row r="34" spans="2:9" ht="16.5" thickBot="1" x14ac:dyDescent="0.3">
      <c r="B34" s="122"/>
      <c r="C34" s="91"/>
      <c r="D34" s="92"/>
      <c r="E34" s="92"/>
      <c r="F34" s="8"/>
      <c r="G34" s="9"/>
      <c r="H34" s="215"/>
    </row>
    <row r="35" spans="2:9" ht="32.25" thickBot="1" x14ac:dyDescent="0.3">
      <c r="B35" s="81" t="s">
        <v>9</v>
      </c>
      <c r="C35" s="95" t="s">
        <v>17</v>
      </c>
      <c r="D35" s="96" t="s">
        <v>5</v>
      </c>
      <c r="E35" s="96" t="s">
        <v>32</v>
      </c>
      <c r="F35" s="34" t="s">
        <v>36</v>
      </c>
      <c r="G35" s="33" t="s">
        <v>35</v>
      </c>
      <c r="H35" s="32" t="s">
        <v>34</v>
      </c>
    </row>
    <row r="36" spans="2:9" ht="16.5" customHeight="1" thickBot="1" x14ac:dyDescent="0.3">
      <c r="B36" s="216" t="str">
        <f>$B$23</f>
        <v>One or more agents may be placed T2 before the step.</v>
      </c>
      <c r="C36" s="196"/>
      <c r="D36" s="196"/>
      <c r="E36" s="196"/>
      <c r="F36" s="196"/>
      <c r="G36" s="196"/>
      <c r="H36" s="217"/>
    </row>
    <row r="37" spans="2:9" ht="31.5" x14ac:dyDescent="0.25">
      <c r="B37" s="218" t="s">
        <v>12</v>
      </c>
      <c r="C37" s="67" t="str">
        <f t="shared" ref="C37:E37" si="0">C$24</f>
        <v>234WBPGG1T2BS1M</v>
      </c>
      <c r="D37" s="53" t="str">
        <f t="shared" si="0"/>
        <v>Tier 2 
Before Step Therapy</v>
      </c>
      <c r="E37" s="53" t="str">
        <f t="shared" si="0"/>
        <v>1 or more</v>
      </c>
      <c r="F37" s="72"/>
      <c r="G37" s="82"/>
      <c r="H37" s="98" t="str">
        <f>IF(NOT(ISBLANK(G37)),F37*(G37),"")</f>
        <v/>
      </c>
    </row>
    <row r="38" spans="2:9" ht="31.5" x14ac:dyDescent="0.25">
      <c r="B38" s="219"/>
      <c r="C38" s="69" t="str">
        <f>C$25</f>
        <v>234WBPGG1T2AS1M</v>
      </c>
      <c r="D38" s="62" t="str">
        <f>D$25</f>
        <v>Tier 2
After Step Therapy</v>
      </c>
      <c r="E38" s="62" t="str">
        <f>E$25</f>
        <v>1 or more</v>
      </c>
      <c r="F38" s="21" t="str">
        <f>IF(NOT(ISBLANK(F37)),F37,"")</f>
        <v/>
      </c>
      <c r="G38" s="83"/>
      <c r="H38" s="99" t="str">
        <f>IF(NOT(ISBLANK(G38)),F38*(G38),"")</f>
        <v/>
      </c>
    </row>
    <row r="39" spans="2:9" ht="32.25" thickBot="1" x14ac:dyDescent="0.3">
      <c r="B39" s="220"/>
      <c r="C39" s="68" t="str">
        <f>C$26</f>
        <v>234WBPGG1T3AS1M</v>
      </c>
      <c r="D39" s="54" t="str">
        <f>D$26</f>
        <v>Tier 3
After Step Therapy</v>
      </c>
      <c r="E39" s="54" t="str">
        <f>E$26</f>
        <v>1 or more</v>
      </c>
      <c r="F39" s="6" t="str">
        <f>IF(NOT(ISBLANK(F38)),F38,"")</f>
        <v/>
      </c>
      <c r="G39" s="84"/>
      <c r="H39" s="100" t="str">
        <f>IF(NOT(ISBLANK(G39)),F39*(G39),"")</f>
        <v/>
      </c>
    </row>
    <row r="40" spans="2:9" ht="16.5" thickBot="1" x14ac:dyDescent="0.3">
      <c r="G40" s="201" t="s">
        <v>28</v>
      </c>
      <c r="H40" s="221"/>
      <c r="I40" s="203"/>
    </row>
    <row r="41" spans="2:9" ht="16.5" thickBot="1" x14ac:dyDescent="0.3"/>
    <row r="42" spans="2:9" x14ac:dyDescent="0.25">
      <c r="B42" s="115" t="str">
        <f>$B$16</f>
        <v>Additional Discount Program Appendix  – Newly Approved Drug</v>
      </c>
      <c r="C42" s="116"/>
      <c r="D42" s="116"/>
      <c r="E42" s="116"/>
      <c r="F42" s="116"/>
      <c r="G42" s="116"/>
      <c r="H42" s="117"/>
    </row>
    <row r="43" spans="2:9" ht="16.5" thickBot="1" x14ac:dyDescent="0.3">
      <c r="B43" s="118"/>
      <c r="C43" s="119"/>
      <c r="D43" s="119"/>
      <c r="E43" s="119"/>
      <c r="F43" s="119"/>
      <c r="G43" s="119"/>
      <c r="H43" s="120"/>
    </row>
    <row r="44" spans="2:9" ht="16.5" thickBot="1" x14ac:dyDescent="0.3">
      <c r="B44" s="121" t="s">
        <v>14</v>
      </c>
      <c r="C44" s="87" t="s">
        <v>39</v>
      </c>
      <c r="D44" s="207" t="str">
        <f>$D$3</f>
        <v>WHITE BLOOD CELL STIMULANTS</v>
      </c>
      <c r="E44" s="208"/>
      <c r="F44" s="36" t="s">
        <v>7</v>
      </c>
      <c r="G44" s="209" t="str">
        <f>$G$3</f>
        <v>November 4-5, 2026</v>
      </c>
      <c r="H44" s="184"/>
    </row>
    <row r="45" spans="2:9" ht="16.5" thickBot="1" x14ac:dyDescent="0.3">
      <c r="B45" s="121"/>
      <c r="C45" s="94" t="s">
        <v>40</v>
      </c>
      <c r="D45" s="225" t="str">
        <f>$D$4</f>
        <v>PEGFILGRASTIMS</v>
      </c>
      <c r="E45" s="226"/>
      <c r="F45" s="35" t="s">
        <v>29</v>
      </c>
      <c r="G45" s="222">
        <f>$G$4</f>
        <v>46321</v>
      </c>
      <c r="H45" s="213"/>
    </row>
    <row r="46" spans="2:9" ht="16.5" thickBot="1" x14ac:dyDescent="0.3">
      <c r="B46" s="121"/>
      <c r="C46" s="89" t="s">
        <v>0</v>
      </c>
      <c r="D46" s="90" t="s">
        <v>1</v>
      </c>
      <c r="E46" s="90" t="s">
        <v>2</v>
      </c>
      <c r="F46" s="5" t="s">
        <v>3</v>
      </c>
      <c r="G46" s="7" t="str">
        <f>$G$20</f>
        <v>Package Size</v>
      </c>
      <c r="H46" s="214" t="s">
        <v>31</v>
      </c>
    </row>
    <row r="47" spans="2:9" ht="16.5" thickBot="1" x14ac:dyDescent="0.3">
      <c r="B47" s="122"/>
      <c r="C47" s="91"/>
      <c r="D47" s="92"/>
      <c r="E47" s="92"/>
      <c r="F47" s="8"/>
      <c r="G47" s="9"/>
      <c r="H47" s="215"/>
    </row>
    <row r="48" spans="2:9" ht="32.25" thickBot="1" x14ac:dyDescent="0.3">
      <c r="B48" s="2" t="s">
        <v>9</v>
      </c>
      <c r="C48" s="95" t="s">
        <v>17</v>
      </c>
      <c r="D48" s="96" t="s">
        <v>5</v>
      </c>
      <c r="E48" s="96" t="s">
        <v>32</v>
      </c>
      <c r="F48" s="34" t="s">
        <v>36</v>
      </c>
      <c r="G48" s="33" t="s">
        <v>35</v>
      </c>
      <c r="H48" s="32" t="s">
        <v>34</v>
      </c>
    </row>
    <row r="49" spans="2:9" ht="16.5" customHeight="1" thickBot="1" x14ac:dyDescent="0.3">
      <c r="B49" s="216" t="str">
        <f>$B$23</f>
        <v>One or more agents may be placed T2 before the step.</v>
      </c>
      <c r="C49" s="223"/>
      <c r="D49" s="223"/>
      <c r="E49" s="223"/>
      <c r="F49" s="223"/>
      <c r="G49" s="223"/>
      <c r="H49" s="217"/>
    </row>
    <row r="50" spans="2:9" ht="31.5" x14ac:dyDescent="0.25">
      <c r="B50" s="218" t="s">
        <v>12</v>
      </c>
      <c r="C50" s="67" t="str">
        <f t="shared" ref="C50:E50" si="1">C$24</f>
        <v>234WBPGG1T2BS1M</v>
      </c>
      <c r="D50" s="53" t="str">
        <f t="shared" si="1"/>
        <v>Tier 2 
Before Step Therapy</v>
      </c>
      <c r="E50" s="53" t="str">
        <f t="shared" si="1"/>
        <v>1 or more</v>
      </c>
      <c r="F50" s="72"/>
      <c r="G50" s="82"/>
      <c r="H50" s="101" t="str">
        <f>IF(NOT(ISBLANK(G50)),F50*(G50),"")</f>
        <v/>
      </c>
    </row>
    <row r="51" spans="2:9" ht="31.5" x14ac:dyDescent="0.25">
      <c r="B51" s="219"/>
      <c r="C51" s="69" t="str">
        <f>C$25</f>
        <v>234WBPGG1T2AS1M</v>
      </c>
      <c r="D51" s="62" t="str">
        <f>D$25</f>
        <v>Tier 2
After Step Therapy</v>
      </c>
      <c r="E51" s="62" t="str">
        <f>E$25</f>
        <v>1 or more</v>
      </c>
      <c r="F51" s="21" t="str">
        <f>IF(NOT(ISBLANK(F50)),F50,"")</f>
        <v/>
      </c>
      <c r="G51" s="83"/>
      <c r="H51" s="102" t="str">
        <f>IF(NOT(ISBLANK(G51)),F51*(G51),"")</f>
        <v/>
      </c>
    </row>
    <row r="52" spans="2:9" ht="32.25" thickBot="1" x14ac:dyDescent="0.3">
      <c r="B52" s="220"/>
      <c r="C52" s="68" t="str">
        <f>C$26</f>
        <v>234WBPGG1T3AS1M</v>
      </c>
      <c r="D52" s="54" t="str">
        <f>D$26</f>
        <v>Tier 3
After Step Therapy</v>
      </c>
      <c r="E52" s="54" t="str">
        <f>E$26</f>
        <v>1 or more</v>
      </c>
      <c r="F52" s="6" t="str">
        <f>IF(NOT(ISBLANK(F51)),F51,"")</f>
        <v/>
      </c>
      <c r="G52" s="84"/>
      <c r="H52" s="103" t="str">
        <f>IF(NOT(ISBLANK(G52)),F52*(G52),"")</f>
        <v/>
      </c>
    </row>
    <row r="53" spans="2:9" ht="16.5" thickBot="1" x14ac:dyDescent="0.3">
      <c r="G53" s="224" t="s">
        <v>28</v>
      </c>
      <c r="H53" s="221"/>
      <c r="I53" s="203"/>
    </row>
    <row r="54" spans="2:9" ht="16.5" thickBot="1" x14ac:dyDescent="0.3"/>
    <row r="55" spans="2:9" x14ac:dyDescent="0.25">
      <c r="B55" s="115" t="str">
        <f>$B$16</f>
        <v>Additional Discount Program Appendix  – Newly Approved Drug</v>
      </c>
      <c r="C55" s="116"/>
      <c r="D55" s="116"/>
      <c r="E55" s="116"/>
      <c r="F55" s="116"/>
      <c r="G55" s="116"/>
      <c r="H55" s="117"/>
    </row>
    <row r="56" spans="2:9" ht="16.5" thickBot="1" x14ac:dyDescent="0.3">
      <c r="B56" s="118"/>
      <c r="C56" s="119"/>
      <c r="D56" s="119"/>
      <c r="E56" s="119"/>
      <c r="F56" s="119"/>
      <c r="G56" s="119"/>
      <c r="H56" s="120"/>
    </row>
    <row r="57" spans="2:9" ht="16.5" thickBot="1" x14ac:dyDescent="0.3">
      <c r="B57" s="121" t="s">
        <v>15</v>
      </c>
      <c r="C57" s="87" t="s">
        <v>39</v>
      </c>
      <c r="D57" s="207" t="str">
        <f>$D$3</f>
        <v>WHITE BLOOD CELL STIMULANTS</v>
      </c>
      <c r="E57" s="208"/>
      <c r="F57" s="36" t="s">
        <v>7</v>
      </c>
      <c r="G57" s="209" t="str">
        <f>$G$3</f>
        <v>November 4-5, 2026</v>
      </c>
      <c r="H57" s="184"/>
    </row>
    <row r="58" spans="2:9" ht="16.5" thickBot="1" x14ac:dyDescent="0.3">
      <c r="B58" s="121"/>
      <c r="C58" s="94" t="s">
        <v>40</v>
      </c>
      <c r="D58" s="225" t="str">
        <f>$D$4</f>
        <v>PEGFILGRASTIMS</v>
      </c>
      <c r="E58" s="226"/>
      <c r="F58" s="35" t="s">
        <v>29</v>
      </c>
      <c r="G58" s="222">
        <f>$G$4</f>
        <v>46321</v>
      </c>
      <c r="H58" s="213"/>
    </row>
    <row r="59" spans="2:9" ht="16.5" thickBot="1" x14ac:dyDescent="0.3">
      <c r="B59" s="121"/>
      <c r="C59" s="89" t="s">
        <v>0</v>
      </c>
      <c r="D59" s="90" t="s">
        <v>1</v>
      </c>
      <c r="E59" s="90" t="s">
        <v>2</v>
      </c>
      <c r="F59" s="5" t="s">
        <v>3</v>
      </c>
      <c r="G59" s="7" t="str">
        <f>$G$20</f>
        <v>Package Size</v>
      </c>
      <c r="H59" s="214" t="s">
        <v>31</v>
      </c>
    </row>
    <row r="60" spans="2:9" ht="16.5" thickBot="1" x14ac:dyDescent="0.3">
      <c r="B60" s="122"/>
      <c r="C60" s="91"/>
      <c r="D60" s="92"/>
      <c r="E60" s="92"/>
      <c r="F60" s="8"/>
      <c r="G60" s="9"/>
      <c r="H60" s="215"/>
    </row>
    <row r="61" spans="2:9" ht="32.25" thickBot="1" x14ac:dyDescent="0.3">
      <c r="B61" s="2" t="s">
        <v>9</v>
      </c>
      <c r="C61" s="97" t="s">
        <v>17</v>
      </c>
      <c r="D61" s="96" t="s">
        <v>5</v>
      </c>
      <c r="E61" s="96" t="s">
        <v>32</v>
      </c>
      <c r="F61" s="34" t="s">
        <v>36</v>
      </c>
      <c r="G61" s="33" t="s">
        <v>35</v>
      </c>
      <c r="H61" s="32" t="s">
        <v>34</v>
      </c>
    </row>
    <row r="62" spans="2:9" ht="16.5" customHeight="1" thickBot="1" x14ac:dyDescent="0.3">
      <c r="B62" s="216" t="str">
        <f>$B$23</f>
        <v>One or more agents may be placed T2 before the step.</v>
      </c>
      <c r="C62" s="223"/>
      <c r="D62" s="223"/>
      <c r="E62" s="223"/>
      <c r="F62" s="223"/>
      <c r="G62" s="223"/>
      <c r="H62" s="217"/>
    </row>
    <row r="63" spans="2:9" ht="31.5" x14ac:dyDescent="0.25">
      <c r="B63" s="218" t="s">
        <v>12</v>
      </c>
      <c r="C63" s="67" t="str">
        <f t="shared" ref="C63:E63" si="2">C$24</f>
        <v>234WBPGG1T2BS1M</v>
      </c>
      <c r="D63" s="53" t="str">
        <f t="shared" si="2"/>
        <v>Tier 2 
Before Step Therapy</v>
      </c>
      <c r="E63" s="53" t="str">
        <f t="shared" si="2"/>
        <v>1 or more</v>
      </c>
      <c r="F63" s="72"/>
      <c r="G63" s="82"/>
      <c r="H63" s="101" t="str">
        <f>IF(NOT(ISBLANK(G63)),F63*(G63),"")</f>
        <v/>
      </c>
    </row>
    <row r="64" spans="2:9" ht="31.5" x14ac:dyDescent="0.25">
      <c r="B64" s="219"/>
      <c r="C64" s="69" t="str">
        <f>C$25</f>
        <v>234WBPGG1T2AS1M</v>
      </c>
      <c r="D64" s="62" t="str">
        <f>D$25</f>
        <v>Tier 2
After Step Therapy</v>
      </c>
      <c r="E64" s="62" t="str">
        <f>E$25</f>
        <v>1 or more</v>
      </c>
      <c r="F64" s="21" t="str">
        <f>IF(NOT(ISBLANK(F63)),F63,"")</f>
        <v/>
      </c>
      <c r="G64" s="83"/>
      <c r="H64" s="102" t="str">
        <f>IF(NOT(ISBLANK(G64)),F64*(G64),"")</f>
        <v/>
      </c>
    </row>
    <row r="65" spans="2:9" ht="32.25" thickBot="1" x14ac:dyDescent="0.3">
      <c r="B65" s="220"/>
      <c r="C65" s="68" t="str">
        <f>C$26</f>
        <v>234WBPGG1T3AS1M</v>
      </c>
      <c r="D65" s="54" t="str">
        <f>D$26</f>
        <v>Tier 3
After Step Therapy</v>
      </c>
      <c r="E65" s="54" t="str">
        <f>E$26</f>
        <v>1 or more</v>
      </c>
      <c r="F65" s="6" t="str">
        <f>IF(NOT(ISBLANK(F64)),F64,"")</f>
        <v/>
      </c>
      <c r="G65" s="84"/>
      <c r="H65" s="103" t="str">
        <f>IF(NOT(ISBLANK(G65)),F65*(G65),"")</f>
        <v/>
      </c>
    </row>
    <row r="66" spans="2:9" ht="16.5" thickBot="1" x14ac:dyDescent="0.3">
      <c r="G66" s="224" t="s">
        <v>28</v>
      </c>
      <c r="H66" s="221"/>
      <c r="I66" s="203"/>
    </row>
    <row r="67" spans="2:9" ht="16.5" thickBot="1" x14ac:dyDescent="0.3"/>
    <row r="68" spans="2:9" x14ac:dyDescent="0.25">
      <c r="B68" s="115" t="str">
        <f>$B$16</f>
        <v>Additional Discount Program Appendix  – Newly Approved Drug</v>
      </c>
      <c r="C68" s="116"/>
      <c r="D68" s="116"/>
      <c r="E68" s="116"/>
      <c r="F68" s="116"/>
      <c r="G68" s="116"/>
      <c r="H68" s="117"/>
    </row>
    <row r="69" spans="2:9" ht="16.5" thickBot="1" x14ac:dyDescent="0.3">
      <c r="B69" s="118"/>
      <c r="C69" s="119"/>
      <c r="D69" s="119"/>
      <c r="E69" s="119"/>
      <c r="F69" s="119"/>
      <c r="G69" s="119"/>
      <c r="H69" s="120"/>
    </row>
    <row r="70" spans="2:9" ht="16.5" thickBot="1" x14ac:dyDescent="0.3">
      <c r="B70" s="121" t="s">
        <v>16</v>
      </c>
      <c r="C70" s="87" t="s">
        <v>39</v>
      </c>
      <c r="D70" s="207" t="str">
        <f>$D$3</f>
        <v>WHITE BLOOD CELL STIMULANTS</v>
      </c>
      <c r="E70" s="208"/>
      <c r="F70" s="36" t="s">
        <v>7</v>
      </c>
      <c r="G70" s="209" t="str">
        <f>$G$3</f>
        <v>November 4-5, 2026</v>
      </c>
      <c r="H70" s="184"/>
    </row>
    <row r="71" spans="2:9" ht="16.5" thickBot="1" x14ac:dyDescent="0.3">
      <c r="B71" s="121"/>
      <c r="C71" s="94" t="s">
        <v>40</v>
      </c>
      <c r="D71" s="225" t="str">
        <f>$D$4</f>
        <v>PEGFILGRASTIMS</v>
      </c>
      <c r="E71" s="226"/>
      <c r="F71" s="35" t="s">
        <v>29</v>
      </c>
      <c r="G71" s="222">
        <f>$G$4</f>
        <v>46321</v>
      </c>
      <c r="H71" s="213"/>
    </row>
    <row r="72" spans="2:9" ht="16.5" thickBot="1" x14ac:dyDescent="0.3">
      <c r="B72" s="121"/>
      <c r="C72" s="89" t="s">
        <v>0</v>
      </c>
      <c r="D72" s="90" t="s">
        <v>1</v>
      </c>
      <c r="E72" s="90" t="s">
        <v>2</v>
      </c>
      <c r="F72" s="5" t="s">
        <v>3</v>
      </c>
      <c r="G72" s="7" t="str">
        <f>$G$20</f>
        <v>Package Size</v>
      </c>
      <c r="H72" s="214" t="s">
        <v>31</v>
      </c>
    </row>
    <row r="73" spans="2:9" ht="16.5" thickBot="1" x14ac:dyDescent="0.3">
      <c r="B73" s="122"/>
      <c r="C73" s="91"/>
      <c r="D73" s="92"/>
      <c r="E73" s="92"/>
      <c r="F73" s="8"/>
      <c r="G73" s="9"/>
      <c r="H73" s="215"/>
    </row>
    <row r="74" spans="2:9" ht="32.25" thickBot="1" x14ac:dyDescent="0.3">
      <c r="B74" s="2" t="s">
        <v>9</v>
      </c>
      <c r="C74" s="95" t="s">
        <v>17</v>
      </c>
      <c r="D74" s="96" t="s">
        <v>5</v>
      </c>
      <c r="E74" s="96" t="s">
        <v>32</v>
      </c>
      <c r="F74" s="34" t="s">
        <v>36</v>
      </c>
      <c r="G74" s="33" t="s">
        <v>35</v>
      </c>
      <c r="H74" s="32" t="s">
        <v>34</v>
      </c>
    </row>
    <row r="75" spans="2:9" ht="16.5" customHeight="1" thickBot="1" x14ac:dyDescent="0.3">
      <c r="B75" s="216" t="str">
        <f>$B$23</f>
        <v>One or more agents may be placed T2 before the step.</v>
      </c>
      <c r="C75" s="223"/>
      <c r="D75" s="223"/>
      <c r="E75" s="223"/>
      <c r="F75" s="223"/>
      <c r="G75" s="223"/>
      <c r="H75" s="217"/>
    </row>
    <row r="76" spans="2:9" ht="31.5" x14ac:dyDescent="0.25">
      <c r="B76" s="218" t="s">
        <v>12</v>
      </c>
      <c r="C76" s="67" t="str">
        <f t="shared" ref="C76:E76" si="3">C$24</f>
        <v>234WBPGG1T2BS1M</v>
      </c>
      <c r="D76" s="53" t="str">
        <f t="shared" si="3"/>
        <v>Tier 2 
Before Step Therapy</v>
      </c>
      <c r="E76" s="53" t="str">
        <f t="shared" si="3"/>
        <v>1 or more</v>
      </c>
      <c r="F76" s="72"/>
      <c r="G76" s="82"/>
      <c r="H76" s="101" t="str">
        <f>IF(NOT(ISBLANK(G76)),F76*(G76),"")</f>
        <v/>
      </c>
    </row>
    <row r="77" spans="2:9" ht="31.5" x14ac:dyDescent="0.25">
      <c r="B77" s="219"/>
      <c r="C77" s="69" t="str">
        <f>C$25</f>
        <v>234WBPGG1T2AS1M</v>
      </c>
      <c r="D77" s="62" t="str">
        <f>D$25</f>
        <v>Tier 2
After Step Therapy</v>
      </c>
      <c r="E77" s="62" t="str">
        <f>E$25</f>
        <v>1 or more</v>
      </c>
      <c r="F77" s="21" t="str">
        <f>IF(NOT(ISBLANK(F76)),F76,"")</f>
        <v/>
      </c>
      <c r="G77" s="83"/>
      <c r="H77" s="102" t="str">
        <f>IF(NOT(ISBLANK(G77)),F77*(G77),"")</f>
        <v/>
      </c>
    </row>
    <row r="78" spans="2:9" ht="32.25" thickBot="1" x14ac:dyDescent="0.3">
      <c r="B78" s="220"/>
      <c r="C78" s="68" t="str">
        <f>C$26</f>
        <v>234WBPGG1T3AS1M</v>
      </c>
      <c r="D78" s="54" t="str">
        <f>D$26</f>
        <v>Tier 3
After Step Therapy</v>
      </c>
      <c r="E78" s="54" t="str">
        <f>E$26</f>
        <v>1 or more</v>
      </c>
      <c r="F78" s="6" t="str">
        <f>IF(NOT(ISBLANK(F77)),F77,"")</f>
        <v/>
      </c>
      <c r="G78" s="84"/>
      <c r="H78" s="103" t="str">
        <f>IF(NOT(ISBLANK(G78)),F78*(G78),"")</f>
        <v/>
      </c>
    </row>
    <row r="79" spans="2:9" ht="16.5" thickBot="1" x14ac:dyDescent="0.3">
      <c r="G79" s="224" t="s">
        <v>28</v>
      </c>
      <c r="H79" s="221"/>
      <c r="I79" s="203"/>
    </row>
    <row r="80" spans="2:9" ht="16.5" thickBot="1" x14ac:dyDescent="0.3"/>
    <row r="81" spans="2:9" x14ac:dyDescent="0.25">
      <c r="B81" s="115" t="str">
        <f>$B$16</f>
        <v>Additional Discount Program Appendix  – Newly Approved Drug</v>
      </c>
      <c r="C81" s="116"/>
      <c r="D81" s="116"/>
      <c r="E81" s="116"/>
      <c r="F81" s="116"/>
      <c r="G81" s="116"/>
      <c r="H81" s="117"/>
    </row>
    <row r="82" spans="2:9" ht="16.5" thickBot="1" x14ac:dyDescent="0.3">
      <c r="B82" s="118"/>
      <c r="C82" s="119"/>
      <c r="D82" s="119"/>
      <c r="E82" s="119"/>
      <c r="F82" s="119"/>
      <c r="G82" s="119"/>
      <c r="H82" s="120"/>
    </row>
    <row r="83" spans="2:9" ht="16.5" thickBot="1" x14ac:dyDescent="0.3">
      <c r="B83" s="121" t="s">
        <v>23</v>
      </c>
      <c r="C83" s="87" t="s">
        <v>39</v>
      </c>
      <c r="D83" s="207" t="str">
        <f>$D$3</f>
        <v>WHITE BLOOD CELL STIMULANTS</v>
      </c>
      <c r="E83" s="208"/>
      <c r="F83" s="36" t="s">
        <v>7</v>
      </c>
      <c r="G83" s="209" t="str">
        <f>$G$3</f>
        <v>November 4-5, 2026</v>
      </c>
      <c r="H83" s="184"/>
    </row>
    <row r="84" spans="2:9" ht="16.5" thickBot="1" x14ac:dyDescent="0.3">
      <c r="B84" s="121"/>
      <c r="C84" s="94" t="s">
        <v>40</v>
      </c>
      <c r="D84" s="225" t="str">
        <f>$D$4</f>
        <v>PEGFILGRASTIMS</v>
      </c>
      <c r="E84" s="226"/>
      <c r="F84" s="35" t="s">
        <v>29</v>
      </c>
      <c r="G84" s="222">
        <f>$G$4</f>
        <v>46321</v>
      </c>
      <c r="H84" s="213"/>
    </row>
    <row r="85" spans="2:9" ht="16.5" thickBot="1" x14ac:dyDescent="0.3">
      <c r="B85" s="121"/>
      <c r="C85" s="89" t="s">
        <v>0</v>
      </c>
      <c r="D85" s="90" t="s">
        <v>1</v>
      </c>
      <c r="E85" s="90" t="s">
        <v>2</v>
      </c>
      <c r="F85" s="5" t="s">
        <v>3</v>
      </c>
      <c r="G85" s="7" t="str">
        <f>$G$20</f>
        <v>Package Size</v>
      </c>
      <c r="H85" s="214" t="s">
        <v>31</v>
      </c>
    </row>
    <row r="86" spans="2:9" ht="16.5" thickBot="1" x14ac:dyDescent="0.3">
      <c r="B86" s="122"/>
      <c r="C86" s="91"/>
      <c r="D86" s="92"/>
      <c r="E86" s="92"/>
      <c r="F86" s="8"/>
      <c r="G86" s="9"/>
      <c r="H86" s="215"/>
    </row>
    <row r="87" spans="2:9" ht="32.25" thickBot="1" x14ac:dyDescent="0.3">
      <c r="B87" s="2" t="s">
        <v>9</v>
      </c>
      <c r="C87" s="95" t="s">
        <v>17</v>
      </c>
      <c r="D87" s="96" t="s">
        <v>5</v>
      </c>
      <c r="E87" s="96" t="s">
        <v>32</v>
      </c>
      <c r="F87" s="34" t="s">
        <v>36</v>
      </c>
      <c r="G87" s="33" t="s">
        <v>35</v>
      </c>
      <c r="H87" s="32" t="s">
        <v>34</v>
      </c>
    </row>
    <row r="88" spans="2:9" ht="16.5" customHeight="1" thickBot="1" x14ac:dyDescent="0.3">
      <c r="B88" s="216" t="str">
        <f>$B$23</f>
        <v>One or more agents may be placed T2 before the step.</v>
      </c>
      <c r="C88" s="223"/>
      <c r="D88" s="223"/>
      <c r="E88" s="223"/>
      <c r="F88" s="223"/>
      <c r="G88" s="223"/>
      <c r="H88" s="217"/>
    </row>
    <row r="89" spans="2:9" ht="31.5" x14ac:dyDescent="0.25">
      <c r="B89" s="218" t="s">
        <v>12</v>
      </c>
      <c r="C89" s="67" t="str">
        <f t="shared" ref="C89:E89" si="4">C$24</f>
        <v>234WBPGG1T2BS1M</v>
      </c>
      <c r="D89" s="53" t="str">
        <f t="shared" si="4"/>
        <v>Tier 2 
Before Step Therapy</v>
      </c>
      <c r="E89" s="53" t="str">
        <f t="shared" si="4"/>
        <v>1 or more</v>
      </c>
      <c r="F89" s="72"/>
      <c r="G89" s="82"/>
      <c r="H89" s="101" t="str">
        <f>IF(NOT(ISBLANK(G89)),F89*(G89),"")</f>
        <v/>
      </c>
    </row>
    <row r="90" spans="2:9" ht="31.5" x14ac:dyDescent="0.25">
      <c r="B90" s="219"/>
      <c r="C90" s="69" t="str">
        <f>C$25</f>
        <v>234WBPGG1T2AS1M</v>
      </c>
      <c r="D90" s="62" t="str">
        <f>D$25</f>
        <v>Tier 2
After Step Therapy</v>
      </c>
      <c r="E90" s="62" t="str">
        <f>E$25</f>
        <v>1 or more</v>
      </c>
      <c r="F90" s="21" t="str">
        <f>IF(NOT(ISBLANK(F89)),F89,"")</f>
        <v/>
      </c>
      <c r="G90" s="83"/>
      <c r="H90" s="102" t="str">
        <f>IF(NOT(ISBLANK(G90)),F90*(G90),"")</f>
        <v/>
      </c>
    </row>
    <row r="91" spans="2:9" ht="32.25" thickBot="1" x14ac:dyDescent="0.3">
      <c r="B91" s="220"/>
      <c r="C91" s="68" t="str">
        <f>C$26</f>
        <v>234WBPGG1T3AS1M</v>
      </c>
      <c r="D91" s="54" t="str">
        <f>D$26</f>
        <v>Tier 3
After Step Therapy</v>
      </c>
      <c r="E91" s="54" t="str">
        <f>E$26</f>
        <v>1 or more</v>
      </c>
      <c r="F91" s="6" t="str">
        <f>IF(NOT(ISBLANK(F90)),F90,"")</f>
        <v/>
      </c>
      <c r="G91" s="84"/>
      <c r="H91" s="103" t="str">
        <f>IF(NOT(ISBLANK(G91)),F91*(G91),"")</f>
        <v/>
      </c>
    </row>
    <row r="92" spans="2:9" ht="16.5" thickBot="1" x14ac:dyDescent="0.3">
      <c r="G92" s="224" t="s">
        <v>28</v>
      </c>
      <c r="H92" s="221"/>
      <c r="I92" s="203"/>
    </row>
    <row r="93" spans="2:9" ht="16.5" thickBot="1" x14ac:dyDescent="0.3"/>
    <row r="94" spans="2:9" x14ac:dyDescent="0.25">
      <c r="B94" s="115" t="str">
        <f>$B$16</f>
        <v>Additional Discount Program Appendix  – Newly Approved Drug</v>
      </c>
      <c r="C94" s="116"/>
      <c r="D94" s="116"/>
      <c r="E94" s="116"/>
      <c r="F94" s="116"/>
      <c r="G94" s="116"/>
      <c r="H94" s="117"/>
    </row>
    <row r="95" spans="2:9" ht="16.5" thickBot="1" x14ac:dyDescent="0.3">
      <c r="B95" s="118"/>
      <c r="C95" s="119"/>
      <c r="D95" s="119"/>
      <c r="E95" s="119"/>
      <c r="F95" s="119"/>
      <c r="G95" s="119"/>
      <c r="H95" s="120"/>
    </row>
    <row r="96" spans="2:9" ht="16.5" thickBot="1" x14ac:dyDescent="0.3">
      <c r="B96" s="121" t="s">
        <v>24</v>
      </c>
      <c r="C96" s="87" t="s">
        <v>39</v>
      </c>
      <c r="D96" s="207" t="str">
        <f>$D$3</f>
        <v>WHITE BLOOD CELL STIMULANTS</v>
      </c>
      <c r="E96" s="208"/>
      <c r="F96" s="36" t="s">
        <v>7</v>
      </c>
      <c r="G96" s="209" t="str">
        <f>$G$3</f>
        <v>November 4-5, 2026</v>
      </c>
      <c r="H96" s="184"/>
    </row>
    <row r="97" spans="2:9" ht="16.5" thickBot="1" x14ac:dyDescent="0.3">
      <c r="B97" s="121"/>
      <c r="C97" s="94" t="s">
        <v>40</v>
      </c>
      <c r="D97" s="225" t="str">
        <f>$D$4</f>
        <v>PEGFILGRASTIMS</v>
      </c>
      <c r="E97" s="226"/>
      <c r="F97" s="35" t="s">
        <v>29</v>
      </c>
      <c r="G97" s="222">
        <f>$G$4</f>
        <v>46321</v>
      </c>
      <c r="H97" s="213"/>
    </row>
    <row r="98" spans="2:9" ht="16.5" thickBot="1" x14ac:dyDescent="0.3">
      <c r="B98" s="121"/>
      <c r="C98" s="89" t="s">
        <v>0</v>
      </c>
      <c r="D98" s="90" t="s">
        <v>1</v>
      </c>
      <c r="E98" s="90" t="s">
        <v>2</v>
      </c>
      <c r="F98" s="5" t="s">
        <v>3</v>
      </c>
      <c r="G98" s="7" t="str">
        <f>$G$20</f>
        <v>Package Size</v>
      </c>
      <c r="H98" s="214" t="s">
        <v>31</v>
      </c>
    </row>
    <row r="99" spans="2:9" ht="16.5" thickBot="1" x14ac:dyDescent="0.3">
      <c r="B99" s="122"/>
      <c r="C99" s="91"/>
      <c r="D99" s="92"/>
      <c r="E99" s="92"/>
      <c r="F99" s="8"/>
      <c r="G99" s="9"/>
      <c r="H99" s="215"/>
    </row>
    <row r="100" spans="2:9" ht="32.25" thickBot="1" x14ac:dyDescent="0.3">
      <c r="B100" s="2" t="s">
        <v>9</v>
      </c>
      <c r="C100" s="95" t="s">
        <v>17</v>
      </c>
      <c r="D100" s="96" t="s">
        <v>5</v>
      </c>
      <c r="E100" s="96" t="s">
        <v>32</v>
      </c>
      <c r="F100" s="34" t="s">
        <v>36</v>
      </c>
      <c r="G100" s="33" t="s">
        <v>35</v>
      </c>
      <c r="H100" s="32" t="s">
        <v>34</v>
      </c>
    </row>
    <row r="101" spans="2:9" ht="16.5" customHeight="1" thickBot="1" x14ac:dyDescent="0.3">
      <c r="B101" s="216" t="str">
        <f>$B$23</f>
        <v>One or more agents may be placed T2 before the step.</v>
      </c>
      <c r="C101" s="223"/>
      <c r="D101" s="223"/>
      <c r="E101" s="223"/>
      <c r="F101" s="223"/>
      <c r="G101" s="223"/>
      <c r="H101" s="217"/>
    </row>
    <row r="102" spans="2:9" ht="31.5" x14ac:dyDescent="0.25">
      <c r="B102" s="218" t="s">
        <v>12</v>
      </c>
      <c r="C102" s="67" t="str">
        <f t="shared" ref="C102:E102" si="5">C$24</f>
        <v>234WBPGG1T2BS1M</v>
      </c>
      <c r="D102" s="53" t="str">
        <f t="shared" si="5"/>
        <v>Tier 2 
Before Step Therapy</v>
      </c>
      <c r="E102" s="53" t="str">
        <f t="shared" si="5"/>
        <v>1 or more</v>
      </c>
      <c r="F102" s="72"/>
      <c r="G102" s="82"/>
      <c r="H102" s="101" t="str">
        <f>IF(NOT(ISBLANK(G102)),F102*(G102),"")</f>
        <v/>
      </c>
    </row>
    <row r="103" spans="2:9" ht="31.5" x14ac:dyDescent="0.25">
      <c r="B103" s="219"/>
      <c r="C103" s="69" t="str">
        <f>C$25</f>
        <v>234WBPGG1T2AS1M</v>
      </c>
      <c r="D103" s="62" t="str">
        <f>D$25</f>
        <v>Tier 2
After Step Therapy</v>
      </c>
      <c r="E103" s="62" t="str">
        <f>E$25</f>
        <v>1 or more</v>
      </c>
      <c r="F103" s="21" t="str">
        <f>IF(NOT(ISBLANK(F102)),F102,"")</f>
        <v/>
      </c>
      <c r="G103" s="83"/>
      <c r="H103" s="102" t="str">
        <f>IF(NOT(ISBLANK(G103)),F103*(G103),"")</f>
        <v/>
      </c>
    </row>
    <row r="104" spans="2:9" ht="32.25" thickBot="1" x14ac:dyDescent="0.3">
      <c r="B104" s="220"/>
      <c r="C104" s="68" t="str">
        <f>C$26</f>
        <v>234WBPGG1T3AS1M</v>
      </c>
      <c r="D104" s="54" t="str">
        <f>D$26</f>
        <v>Tier 3
After Step Therapy</v>
      </c>
      <c r="E104" s="54" t="str">
        <f>E$26</f>
        <v>1 or more</v>
      </c>
      <c r="F104" s="6" t="str">
        <f>IF(NOT(ISBLANK(F103)),F103,"")</f>
        <v/>
      </c>
      <c r="G104" s="84"/>
      <c r="H104" s="103" t="str">
        <f>IF(NOT(ISBLANK(G104)),F104*(G104),"")</f>
        <v/>
      </c>
    </row>
    <row r="105" spans="2:9" ht="16.5" thickBot="1" x14ac:dyDescent="0.3">
      <c r="G105" s="224" t="s">
        <v>28</v>
      </c>
      <c r="H105" s="221"/>
      <c r="I105" s="203"/>
    </row>
    <row r="106" spans="2:9" ht="16.5" thickBot="1" x14ac:dyDescent="0.3"/>
    <row r="107" spans="2:9" x14ac:dyDescent="0.25">
      <c r="B107" s="115" t="str">
        <f>$B$16</f>
        <v>Additional Discount Program Appendix  – Newly Approved Drug</v>
      </c>
      <c r="C107" s="116"/>
      <c r="D107" s="116"/>
      <c r="E107" s="116"/>
      <c r="F107" s="116"/>
      <c r="G107" s="116"/>
      <c r="H107" s="117"/>
    </row>
    <row r="108" spans="2:9" ht="16.5" thickBot="1" x14ac:dyDescent="0.3">
      <c r="B108" s="118"/>
      <c r="C108" s="119"/>
      <c r="D108" s="119"/>
      <c r="E108" s="119"/>
      <c r="F108" s="119"/>
      <c r="G108" s="119"/>
      <c r="H108" s="120"/>
    </row>
    <row r="109" spans="2:9" ht="16.5" thickBot="1" x14ac:dyDescent="0.3">
      <c r="B109" s="121" t="s">
        <v>25</v>
      </c>
      <c r="C109" s="87" t="s">
        <v>39</v>
      </c>
      <c r="D109" s="207" t="str">
        <f>$D$3</f>
        <v>WHITE BLOOD CELL STIMULANTS</v>
      </c>
      <c r="E109" s="208"/>
      <c r="F109" s="36" t="s">
        <v>7</v>
      </c>
      <c r="G109" s="209" t="str">
        <f>$G$3</f>
        <v>November 4-5, 2026</v>
      </c>
      <c r="H109" s="184"/>
    </row>
    <row r="110" spans="2:9" ht="16.5" thickBot="1" x14ac:dyDescent="0.3">
      <c r="B110" s="121"/>
      <c r="C110" s="94" t="s">
        <v>40</v>
      </c>
      <c r="D110" s="225" t="str">
        <f>$D$4</f>
        <v>PEGFILGRASTIMS</v>
      </c>
      <c r="E110" s="226"/>
      <c r="F110" s="35" t="s">
        <v>29</v>
      </c>
      <c r="G110" s="222">
        <f>$G$4</f>
        <v>46321</v>
      </c>
      <c r="H110" s="213"/>
    </row>
    <row r="111" spans="2:9" ht="16.5" thickBot="1" x14ac:dyDescent="0.3">
      <c r="B111" s="121"/>
      <c r="C111" s="89" t="s">
        <v>0</v>
      </c>
      <c r="D111" s="90" t="s">
        <v>1</v>
      </c>
      <c r="E111" s="90" t="s">
        <v>2</v>
      </c>
      <c r="F111" s="5" t="s">
        <v>3</v>
      </c>
      <c r="G111" s="7" t="str">
        <f>$G$20</f>
        <v>Package Size</v>
      </c>
      <c r="H111" s="214" t="s">
        <v>31</v>
      </c>
    </row>
    <row r="112" spans="2:9" ht="16.5" thickBot="1" x14ac:dyDescent="0.3">
      <c r="B112" s="122"/>
      <c r="C112" s="91"/>
      <c r="D112" s="92"/>
      <c r="E112" s="92"/>
      <c r="F112" s="8"/>
      <c r="G112" s="9"/>
      <c r="H112" s="215"/>
    </row>
    <row r="113" spans="2:9" ht="32.25" thickBot="1" x14ac:dyDescent="0.3">
      <c r="B113" s="2" t="s">
        <v>9</v>
      </c>
      <c r="C113" s="95" t="s">
        <v>17</v>
      </c>
      <c r="D113" s="96" t="s">
        <v>5</v>
      </c>
      <c r="E113" s="96" t="s">
        <v>32</v>
      </c>
      <c r="F113" s="34" t="s">
        <v>36</v>
      </c>
      <c r="G113" s="33" t="s">
        <v>35</v>
      </c>
      <c r="H113" s="32" t="s">
        <v>34</v>
      </c>
    </row>
    <row r="114" spans="2:9" ht="16.5" customHeight="1" thickBot="1" x14ac:dyDescent="0.3">
      <c r="B114" s="216" t="str">
        <f>$B$23</f>
        <v>One or more agents may be placed T2 before the step.</v>
      </c>
      <c r="C114" s="223"/>
      <c r="D114" s="223"/>
      <c r="E114" s="223"/>
      <c r="F114" s="223"/>
      <c r="G114" s="223"/>
      <c r="H114" s="217"/>
    </row>
    <row r="115" spans="2:9" ht="31.5" x14ac:dyDescent="0.25">
      <c r="B115" s="218" t="s">
        <v>12</v>
      </c>
      <c r="C115" s="67" t="str">
        <f t="shared" ref="C115:E115" si="6">C$24</f>
        <v>234WBPGG1T2BS1M</v>
      </c>
      <c r="D115" s="53" t="str">
        <f t="shared" si="6"/>
        <v>Tier 2 
Before Step Therapy</v>
      </c>
      <c r="E115" s="53" t="str">
        <f t="shared" si="6"/>
        <v>1 or more</v>
      </c>
      <c r="F115" s="72"/>
      <c r="G115" s="82"/>
      <c r="H115" s="101" t="str">
        <f>IF(NOT(ISBLANK(G115)),F115*(G115),"")</f>
        <v/>
      </c>
    </row>
    <row r="116" spans="2:9" ht="31.5" x14ac:dyDescent="0.25">
      <c r="B116" s="219"/>
      <c r="C116" s="69" t="str">
        <f>C$25</f>
        <v>234WBPGG1T2AS1M</v>
      </c>
      <c r="D116" s="62" t="str">
        <f>D$25</f>
        <v>Tier 2
After Step Therapy</v>
      </c>
      <c r="E116" s="62" t="str">
        <f>E$25</f>
        <v>1 or more</v>
      </c>
      <c r="F116" s="21" t="str">
        <f>IF(NOT(ISBLANK(F115)),F115,"")</f>
        <v/>
      </c>
      <c r="G116" s="83"/>
      <c r="H116" s="102" t="str">
        <f>IF(NOT(ISBLANK(G116)),F116*(G116),"")</f>
        <v/>
      </c>
    </row>
    <row r="117" spans="2:9" ht="32.25" thickBot="1" x14ac:dyDescent="0.3">
      <c r="B117" s="220"/>
      <c r="C117" s="68" t="str">
        <f>C$26</f>
        <v>234WBPGG1T3AS1M</v>
      </c>
      <c r="D117" s="54" t="str">
        <f>D$26</f>
        <v>Tier 3
After Step Therapy</v>
      </c>
      <c r="E117" s="54" t="str">
        <f>E$26</f>
        <v>1 or more</v>
      </c>
      <c r="F117" s="6" t="str">
        <f>IF(NOT(ISBLANK(F116)),F116,"")</f>
        <v/>
      </c>
      <c r="G117" s="84"/>
      <c r="H117" s="103" t="str">
        <f>IF(NOT(ISBLANK(G117)),F117*(G117),"")</f>
        <v/>
      </c>
    </row>
    <row r="118" spans="2:9" ht="16.5" thickBot="1" x14ac:dyDescent="0.3">
      <c r="G118" s="224" t="s">
        <v>28</v>
      </c>
      <c r="H118" s="221"/>
      <c r="I118" s="203"/>
    </row>
    <row r="119" spans="2:9" ht="16.5" thickBot="1" x14ac:dyDescent="0.3"/>
    <row r="120" spans="2:9" x14ac:dyDescent="0.25">
      <c r="B120" s="115" t="str">
        <f>$B$16</f>
        <v>Additional Discount Program Appendix  – Newly Approved Drug</v>
      </c>
      <c r="C120" s="116"/>
      <c r="D120" s="116"/>
      <c r="E120" s="116"/>
      <c r="F120" s="116"/>
      <c r="G120" s="116"/>
      <c r="H120" s="117"/>
    </row>
    <row r="121" spans="2:9" ht="16.5" thickBot="1" x14ac:dyDescent="0.3">
      <c r="B121" s="118"/>
      <c r="C121" s="119"/>
      <c r="D121" s="119"/>
      <c r="E121" s="119"/>
      <c r="F121" s="119"/>
      <c r="G121" s="119"/>
      <c r="H121" s="120"/>
    </row>
    <row r="122" spans="2:9" ht="16.5" thickBot="1" x14ac:dyDescent="0.3">
      <c r="B122" s="121" t="s">
        <v>26</v>
      </c>
      <c r="C122" s="87" t="s">
        <v>39</v>
      </c>
      <c r="D122" s="207" t="str">
        <f>$D$3</f>
        <v>WHITE BLOOD CELL STIMULANTS</v>
      </c>
      <c r="E122" s="208"/>
      <c r="F122" s="36" t="s">
        <v>7</v>
      </c>
      <c r="G122" s="209" t="str">
        <f>$G$3</f>
        <v>November 4-5, 2026</v>
      </c>
      <c r="H122" s="184"/>
    </row>
    <row r="123" spans="2:9" ht="16.5" thickBot="1" x14ac:dyDescent="0.3">
      <c r="B123" s="121"/>
      <c r="C123" s="94" t="s">
        <v>40</v>
      </c>
      <c r="D123" s="225" t="str">
        <f>$D$4</f>
        <v>PEGFILGRASTIMS</v>
      </c>
      <c r="E123" s="226"/>
      <c r="F123" s="35" t="s">
        <v>29</v>
      </c>
      <c r="G123" s="222">
        <f>$G$4</f>
        <v>46321</v>
      </c>
      <c r="H123" s="213"/>
    </row>
    <row r="124" spans="2:9" ht="16.5" thickBot="1" x14ac:dyDescent="0.3">
      <c r="B124" s="121"/>
      <c r="C124" s="89" t="s">
        <v>0</v>
      </c>
      <c r="D124" s="90" t="s">
        <v>1</v>
      </c>
      <c r="E124" s="90" t="s">
        <v>2</v>
      </c>
      <c r="F124" s="5" t="s">
        <v>3</v>
      </c>
      <c r="G124" s="7" t="str">
        <f>$G$20</f>
        <v>Package Size</v>
      </c>
      <c r="H124" s="214" t="s">
        <v>31</v>
      </c>
    </row>
    <row r="125" spans="2:9" ht="16.5" thickBot="1" x14ac:dyDescent="0.3">
      <c r="B125" s="122"/>
      <c r="C125" s="91"/>
      <c r="D125" s="92"/>
      <c r="E125" s="92"/>
      <c r="F125" s="8"/>
      <c r="G125" s="9"/>
      <c r="H125" s="215"/>
    </row>
    <row r="126" spans="2:9" ht="32.25" thickBot="1" x14ac:dyDescent="0.3">
      <c r="B126" s="2" t="s">
        <v>9</v>
      </c>
      <c r="C126" s="95" t="s">
        <v>17</v>
      </c>
      <c r="D126" s="96" t="s">
        <v>5</v>
      </c>
      <c r="E126" s="96" t="s">
        <v>32</v>
      </c>
      <c r="F126" s="34" t="s">
        <v>36</v>
      </c>
      <c r="G126" s="33" t="s">
        <v>35</v>
      </c>
      <c r="H126" s="32" t="s">
        <v>34</v>
      </c>
    </row>
    <row r="127" spans="2:9" ht="16.5" customHeight="1" thickBot="1" x14ac:dyDescent="0.3">
      <c r="B127" s="216" t="str">
        <f>$B$23</f>
        <v>One or more agents may be placed T2 before the step.</v>
      </c>
      <c r="C127" s="223"/>
      <c r="D127" s="223"/>
      <c r="E127" s="223"/>
      <c r="F127" s="223"/>
      <c r="G127" s="223"/>
      <c r="H127" s="217"/>
    </row>
    <row r="128" spans="2:9" ht="31.5" x14ac:dyDescent="0.25">
      <c r="B128" s="218" t="s">
        <v>12</v>
      </c>
      <c r="C128" s="67" t="str">
        <f t="shared" ref="C128:E128" si="7">C$24</f>
        <v>234WBPGG1T2BS1M</v>
      </c>
      <c r="D128" s="53" t="str">
        <f t="shared" si="7"/>
        <v>Tier 2 
Before Step Therapy</v>
      </c>
      <c r="E128" s="53" t="str">
        <f t="shared" si="7"/>
        <v>1 or more</v>
      </c>
      <c r="F128" s="72"/>
      <c r="G128" s="82"/>
      <c r="H128" s="101" t="str">
        <f>IF(NOT(ISBLANK(G128)),F128*(G128),"")</f>
        <v/>
      </c>
    </row>
    <row r="129" spans="2:9" ht="31.5" x14ac:dyDescent="0.25">
      <c r="B129" s="219"/>
      <c r="C129" s="69" t="str">
        <f>C$25</f>
        <v>234WBPGG1T2AS1M</v>
      </c>
      <c r="D129" s="62" t="str">
        <f>D$25</f>
        <v>Tier 2
After Step Therapy</v>
      </c>
      <c r="E129" s="62" t="str">
        <f>E$25</f>
        <v>1 or more</v>
      </c>
      <c r="F129" s="21" t="str">
        <f>IF(NOT(ISBLANK(F128)),F128,"")</f>
        <v/>
      </c>
      <c r="G129" s="83"/>
      <c r="H129" s="102" t="str">
        <f>IF(NOT(ISBLANK(G129)),F129*(G129),"")</f>
        <v/>
      </c>
    </row>
    <row r="130" spans="2:9" ht="32.25" thickBot="1" x14ac:dyDescent="0.3">
      <c r="B130" s="220"/>
      <c r="C130" s="68" t="str">
        <f>C$26</f>
        <v>234WBPGG1T3AS1M</v>
      </c>
      <c r="D130" s="54" t="str">
        <f>D$26</f>
        <v>Tier 3
After Step Therapy</v>
      </c>
      <c r="E130" s="54" t="str">
        <f>E$26</f>
        <v>1 or more</v>
      </c>
      <c r="F130" s="6" t="str">
        <f>IF(NOT(ISBLANK(F129)),F129,"")</f>
        <v/>
      </c>
      <c r="G130" s="84"/>
      <c r="H130" s="103" t="str">
        <f>IF(NOT(ISBLANK(G130)),F130*(G130),"")</f>
        <v/>
      </c>
    </row>
    <row r="131" spans="2:9" ht="16.5" thickBot="1" x14ac:dyDescent="0.3">
      <c r="G131" s="224" t="s">
        <v>28</v>
      </c>
      <c r="H131" s="221"/>
      <c r="I131" s="203"/>
    </row>
    <row r="132" spans="2:9" ht="16.5" thickBot="1" x14ac:dyDescent="0.3"/>
    <row r="133" spans="2:9" x14ac:dyDescent="0.25">
      <c r="B133" s="115" t="str">
        <f>$B$16</f>
        <v>Additional Discount Program Appendix  – Newly Approved Drug</v>
      </c>
      <c r="C133" s="116"/>
      <c r="D133" s="116"/>
      <c r="E133" s="116"/>
      <c r="F133" s="116"/>
      <c r="G133" s="116"/>
      <c r="H133" s="117"/>
    </row>
    <row r="134" spans="2:9" ht="16.5" thickBot="1" x14ac:dyDescent="0.3">
      <c r="B134" s="118"/>
      <c r="C134" s="119"/>
      <c r="D134" s="119"/>
      <c r="E134" s="119"/>
      <c r="F134" s="119"/>
      <c r="G134" s="119"/>
      <c r="H134" s="120"/>
    </row>
    <row r="135" spans="2:9" ht="16.5" thickBot="1" x14ac:dyDescent="0.3">
      <c r="B135" s="121" t="s">
        <v>27</v>
      </c>
      <c r="C135" s="87" t="s">
        <v>39</v>
      </c>
      <c r="D135" s="207" t="str">
        <f>$D$3</f>
        <v>WHITE BLOOD CELL STIMULANTS</v>
      </c>
      <c r="E135" s="208"/>
      <c r="F135" s="36" t="s">
        <v>7</v>
      </c>
      <c r="G135" s="209" t="str">
        <f>$G$3</f>
        <v>November 4-5, 2026</v>
      </c>
      <c r="H135" s="184"/>
    </row>
    <row r="136" spans="2:9" ht="16.5" thickBot="1" x14ac:dyDescent="0.3">
      <c r="B136" s="121"/>
      <c r="C136" s="94" t="s">
        <v>40</v>
      </c>
      <c r="D136" s="225" t="str">
        <f>$D$4</f>
        <v>PEGFILGRASTIMS</v>
      </c>
      <c r="E136" s="226"/>
      <c r="F136" s="35" t="s">
        <v>29</v>
      </c>
      <c r="G136" s="222">
        <f>$G$4</f>
        <v>46321</v>
      </c>
      <c r="H136" s="213"/>
    </row>
    <row r="137" spans="2:9" ht="16.5" thickBot="1" x14ac:dyDescent="0.3">
      <c r="B137" s="121"/>
      <c r="C137" s="89" t="s">
        <v>0</v>
      </c>
      <c r="D137" s="90" t="s">
        <v>1</v>
      </c>
      <c r="E137" s="90" t="s">
        <v>2</v>
      </c>
      <c r="F137" s="5" t="s">
        <v>3</v>
      </c>
      <c r="G137" s="7" t="str">
        <f>$G$20</f>
        <v>Package Size</v>
      </c>
      <c r="H137" s="214" t="s">
        <v>31</v>
      </c>
    </row>
    <row r="138" spans="2:9" ht="16.5" thickBot="1" x14ac:dyDescent="0.3">
      <c r="B138" s="122"/>
      <c r="C138" s="91"/>
      <c r="D138" s="92"/>
      <c r="E138" s="92"/>
      <c r="F138" s="8"/>
      <c r="G138" s="9"/>
      <c r="H138" s="215"/>
    </row>
    <row r="139" spans="2:9" ht="32.25" thickBot="1" x14ac:dyDescent="0.3">
      <c r="B139" s="2" t="s">
        <v>9</v>
      </c>
      <c r="C139" s="95" t="s">
        <v>17</v>
      </c>
      <c r="D139" s="96" t="s">
        <v>5</v>
      </c>
      <c r="E139" s="96" t="s">
        <v>32</v>
      </c>
      <c r="F139" s="34" t="s">
        <v>36</v>
      </c>
      <c r="G139" s="33" t="s">
        <v>35</v>
      </c>
      <c r="H139" s="32" t="s">
        <v>34</v>
      </c>
    </row>
    <row r="140" spans="2:9" ht="16.5" customHeight="1" thickBot="1" x14ac:dyDescent="0.3">
      <c r="B140" s="216" t="str">
        <f>$B$23</f>
        <v>One or more agents may be placed T2 before the step.</v>
      </c>
      <c r="C140" s="223"/>
      <c r="D140" s="223"/>
      <c r="E140" s="223"/>
      <c r="F140" s="223"/>
      <c r="G140" s="223"/>
      <c r="H140" s="217"/>
    </row>
    <row r="141" spans="2:9" ht="31.5" x14ac:dyDescent="0.25">
      <c r="B141" s="218" t="s">
        <v>12</v>
      </c>
      <c r="C141" s="67" t="str">
        <f t="shared" ref="C141:E141" si="8">C$24</f>
        <v>234WBPGG1T2BS1M</v>
      </c>
      <c r="D141" s="53" t="str">
        <f t="shared" si="8"/>
        <v>Tier 2 
Before Step Therapy</v>
      </c>
      <c r="E141" s="53" t="str">
        <f t="shared" si="8"/>
        <v>1 or more</v>
      </c>
      <c r="F141" s="72"/>
      <c r="G141" s="82"/>
      <c r="H141" s="101" t="str">
        <f>IF(NOT(ISBLANK(G141)),F141*(G141),"")</f>
        <v/>
      </c>
    </row>
    <row r="142" spans="2:9" ht="31.5" x14ac:dyDescent="0.25">
      <c r="B142" s="219"/>
      <c r="C142" s="69" t="str">
        <f>C$25</f>
        <v>234WBPGG1T2AS1M</v>
      </c>
      <c r="D142" s="62" t="str">
        <f>D$25</f>
        <v>Tier 2
After Step Therapy</v>
      </c>
      <c r="E142" s="62" t="str">
        <f>E$25</f>
        <v>1 or more</v>
      </c>
      <c r="F142" s="21" t="str">
        <f>IF(NOT(ISBLANK(F141)),F141,"")</f>
        <v/>
      </c>
      <c r="G142" s="83"/>
      <c r="H142" s="102" t="str">
        <f>IF(NOT(ISBLANK(G142)),F142*(G142),"")</f>
        <v/>
      </c>
    </row>
    <row r="143" spans="2:9" ht="32.25" thickBot="1" x14ac:dyDescent="0.3">
      <c r="B143" s="220"/>
      <c r="C143" s="68" t="str">
        <f>C$26</f>
        <v>234WBPGG1T3AS1M</v>
      </c>
      <c r="D143" s="54" t="str">
        <f>D$26</f>
        <v>Tier 3
After Step Therapy</v>
      </c>
      <c r="E143" s="54" t="str">
        <f>E$26</f>
        <v>1 or more</v>
      </c>
      <c r="F143" s="6" t="str">
        <f>IF(NOT(ISBLANK(F142)),F142,"")</f>
        <v/>
      </c>
      <c r="G143" s="84"/>
      <c r="H143" s="103" t="str">
        <f>IF(NOT(ISBLANK(G143)),F143*(G143),"")</f>
        <v/>
      </c>
    </row>
    <row r="144" spans="2:9" ht="16.5" thickBot="1" x14ac:dyDescent="0.3">
      <c r="G144" s="224" t="s">
        <v>28</v>
      </c>
      <c r="H144" s="221"/>
      <c r="I144" s="203"/>
    </row>
  </sheetData>
  <sheetProtection algorithmName="SHA-512" hashValue="IvmXFeYLi7uz3KU8pMMOyIHRG6Go1ZqMFRaaap8wbc3jO10KLMLHq90tD003gzYjg4FqCREoQhP09KHG5EI60w==" saltValue="drp5LgwIsD+fqG3lH/B3fQ==" spinCount="100000" sheet="1" objects="1" scenarios="1"/>
  <mergeCells count="110">
    <mergeCell ref="B140:H140"/>
    <mergeCell ref="B141:B143"/>
    <mergeCell ref="G144:I144"/>
    <mergeCell ref="B135:B138"/>
    <mergeCell ref="D135:E135"/>
    <mergeCell ref="G135:H135"/>
    <mergeCell ref="D136:E136"/>
    <mergeCell ref="G136:H136"/>
    <mergeCell ref="H137:H138"/>
    <mergeCell ref="B127:H127"/>
    <mergeCell ref="B128:B130"/>
    <mergeCell ref="G131:I131"/>
    <mergeCell ref="B133:H134"/>
    <mergeCell ref="B122:B125"/>
    <mergeCell ref="D122:E122"/>
    <mergeCell ref="G122:H122"/>
    <mergeCell ref="D123:E123"/>
    <mergeCell ref="G123:H123"/>
    <mergeCell ref="H124:H125"/>
    <mergeCell ref="B114:H114"/>
    <mergeCell ref="B115:B117"/>
    <mergeCell ref="G118:I118"/>
    <mergeCell ref="B120:H121"/>
    <mergeCell ref="B109:B112"/>
    <mergeCell ref="D109:E109"/>
    <mergeCell ref="G109:H109"/>
    <mergeCell ref="D110:E110"/>
    <mergeCell ref="G110:H110"/>
    <mergeCell ref="H111:H112"/>
    <mergeCell ref="B101:H101"/>
    <mergeCell ref="B102:B104"/>
    <mergeCell ref="G105:I105"/>
    <mergeCell ref="B107:H108"/>
    <mergeCell ref="B96:B99"/>
    <mergeCell ref="D96:E96"/>
    <mergeCell ref="G96:H96"/>
    <mergeCell ref="D97:E97"/>
    <mergeCell ref="G97:H97"/>
    <mergeCell ref="H98:H99"/>
    <mergeCell ref="B88:H88"/>
    <mergeCell ref="B89:B91"/>
    <mergeCell ref="G92:I92"/>
    <mergeCell ref="B94:H95"/>
    <mergeCell ref="B83:B86"/>
    <mergeCell ref="D83:E83"/>
    <mergeCell ref="G83:H83"/>
    <mergeCell ref="D84:E84"/>
    <mergeCell ref="G84:H84"/>
    <mergeCell ref="H85:H86"/>
    <mergeCell ref="B75:H75"/>
    <mergeCell ref="B76:B78"/>
    <mergeCell ref="G79:I79"/>
    <mergeCell ref="B81:H82"/>
    <mergeCell ref="B70:B73"/>
    <mergeCell ref="D70:E70"/>
    <mergeCell ref="G70:H70"/>
    <mergeCell ref="D71:E71"/>
    <mergeCell ref="G71:H71"/>
    <mergeCell ref="H72:H73"/>
    <mergeCell ref="B62:H62"/>
    <mergeCell ref="B63:B65"/>
    <mergeCell ref="G66:I66"/>
    <mergeCell ref="B68:H69"/>
    <mergeCell ref="B57:B60"/>
    <mergeCell ref="D57:E57"/>
    <mergeCell ref="G57:H57"/>
    <mergeCell ref="D58:E58"/>
    <mergeCell ref="G58:H58"/>
    <mergeCell ref="H59:H60"/>
    <mergeCell ref="B49:H49"/>
    <mergeCell ref="B50:B52"/>
    <mergeCell ref="G53:I53"/>
    <mergeCell ref="B55:H56"/>
    <mergeCell ref="B44:B47"/>
    <mergeCell ref="D44:E44"/>
    <mergeCell ref="G44:H44"/>
    <mergeCell ref="D45:E45"/>
    <mergeCell ref="G45:H45"/>
    <mergeCell ref="H46:H47"/>
    <mergeCell ref="B36:H36"/>
    <mergeCell ref="B37:B39"/>
    <mergeCell ref="G40:I40"/>
    <mergeCell ref="B42:H43"/>
    <mergeCell ref="B31:B34"/>
    <mergeCell ref="D31:E31"/>
    <mergeCell ref="G31:H31"/>
    <mergeCell ref="D32:E32"/>
    <mergeCell ref="G32:H32"/>
    <mergeCell ref="H33:H34"/>
    <mergeCell ref="G27:I27"/>
    <mergeCell ref="B29:H30"/>
    <mergeCell ref="B5:H5"/>
    <mergeCell ref="B6:H13"/>
    <mergeCell ref="B14:H14"/>
    <mergeCell ref="B16:H17"/>
    <mergeCell ref="B18:B21"/>
    <mergeCell ref="D18:E18"/>
    <mergeCell ref="G18:H18"/>
    <mergeCell ref="D19:E19"/>
    <mergeCell ref="G19:H19"/>
    <mergeCell ref="H20:H21"/>
    <mergeCell ref="B2:H2"/>
    <mergeCell ref="B3:C3"/>
    <mergeCell ref="D3:E3"/>
    <mergeCell ref="G3:H3"/>
    <mergeCell ref="B4:C4"/>
    <mergeCell ref="D4:E4"/>
    <mergeCell ref="G4:H4"/>
    <mergeCell ref="B23:H23"/>
    <mergeCell ref="B24:B26"/>
  </mergeCells>
  <conditionalFormatting sqref="B3:B4">
    <cfRule type="expression" dxfId="58" priority="113">
      <formula>ISBLANK(D3)</formula>
    </cfRule>
  </conditionalFormatting>
  <conditionalFormatting sqref="C3:C4">
    <cfRule type="expression" dxfId="57" priority="114">
      <formula>ISBLANK(F3)</formula>
    </cfRule>
  </conditionalFormatting>
  <conditionalFormatting sqref="C18:C19 F18:F19">
    <cfRule type="expression" dxfId="56" priority="111">
      <formula>ISBLANK(D18)</formula>
    </cfRule>
  </conditionalFormatting>
  <conditionalFormatting sqref="C31:C32 F31:F32">
    <cfRule type="expression" dxfId="55" priority="110">
      <formula>ISBLANK(D31)</formula>
    </cfRule>
  </conditionalFormatting>
  <conditionalFormatting sqref="C35">
    <cfRule type="expression" dxfId="54" priority="1049">
      <formula>OR(ISBLANK(C38),ISBLANK(#REF!))</formula>
    </cfRule>
  </conditionalFormatting>
  <conditionalFormatting sqref="C44:C45 F44:F45">
    <cfRule type="expression" dxfId="53" priority="109">
      <formula>ISBLANK(D44)</formula>
    </cfRule>
  </conditionalFormatting>
  <conditionalFormatting sqref="C48 C61 C74 C87 C100 C113 C126 C139">
    <cfRule type="expression" dxfId="52" priority="1047">
      <formula>OR(ISBLANK(C50),ISBLANK(#REF!))</formula>
    </cfRule>
  </conditionalFormatting>
  <conditionalFormatting sqref="C57:C58 F57:F58">
    <cfRule type="expression" dxfId="51" priority="108">
      <formula>ISBLANK(D57)</formula>
    </cfRule>
  </conditionalFormatting>
  <conditionalFormatting sqref="C70:C71 F70:F71">
    <cfRule type="expression" dxfId="50" priority="107">
      <formula>ISBLANK(D70)</formula>
    </cfRule>
  </conditionalFormatting>
  <conditionalFormatting sqref="C83:C84 F83:F84">
    <cfRule type="expression" dxfId="49" priority="106">
      <formula>ISBLANK(D83)</formula>
    </cfRule>
  </conditionalFormatting>
  <conditionalFormatting sqref="C96:C97 F96:F97">
    <cfRule type="expression" dxfId="48" priority="105">
      <formula>ISBLANK(D96)</formula>
    </cfRule>
  </conditionalFormatting>
  <conditionalFormatting sqref="C109:C110 F109:F110">
    <cfRule type="expression" dxfId="47" priority="104">
      <formula>ISBLANK(D109)</formula>
    </cfRule>
  </conditionalFormatting>
  <conditionalFormatting sqref="C122:C123 F122:F123">
    <cfRule type="expression" dxfId="46" priority="103">
      <formula>ISBLANK(D122)</formula>
    </cfRule>
  </conditionalFormatting>
  <conditionalFormatting sqref="C135:C136 F135:F136">
    <cfRule type="expression" dxfId="45" priority="102">
      <formula>ISBLANK(D135)</formula>
    </cfRule>
  </conditionalFormatting>
  <conditionalFormatting sqref="C21:G21">
    <cfRule type="expression" dxfId="44" priority="28">
      <formula>ISBLANK(C21)</formula>
    </cfRule>
  </conditionalFormatting>
  <conditionalFormatting sqref="C34:G34">
    <cfRule type="expression" dxfId="43" priority="94">
      <formula>ISBLANK(C34)</formula>
    </cfRule>
  </conditionalFormatting>
  <conditionalFormatting sqref="C47:G47">
    <cfRule type="expression" dxfId="42" priority="86">
      <formula>ISBLANK(C47)</formula>
    </cfRule>
  </conditionalFormatting>
  <conditionalFormatting sqref="C60:G60">
    <cfRule type="expression" dxfId="41" priority="78">
      <formula>ISBLANK(C60)</formula>
    </cfRule>
  </conditionalFormatting>
  <conditionalFormatting sqref="C73:G73">
    <cfRule type="expression" dxfId="40" priority="70">
      <formula>ISBLANK(C73)</formula>
    </cfRule>
  </conditionalFormatting>
  <conditionalFormatting sqref="C86:G86">
    <cfRule type="expression" dxfId="39" priority="62">
      <formula>ISBLANK(C86)</formula>
    </cfRule>
  </conditionalFormatting>
  <conditionalFormatting sqref="C99:G99">
    <cfRule type="expression" dxfId="38" priority="54">
      <formula>ISBLANK(C99)</formula>
    </cfRule>
  </conditionalFormatting>
  <conditionalFormatting sqref="C112:G112">
    <cfRule type="expression" dxfId="37" priority="46">
      <formula>ISBLANK(C112)</formula>
    </cfRule>
  </conditionalFormatting>
  <conditionalFormatting sqref="C125:G125">
    <cfRule type="expression" dxfId="36" priority="38">
      <formula>ISBLANK(C125)</formula>
    </cfRule>
  </conditionalFormatting>
  <conditionalFormatting sqref="C138:G138">
    <cfRule type="expression" dxfId="35" priority="30">
      <formula>ISBLANK(C138)</formula>
    </cfRule>
  </conditionalFormatting>
  <conditionalFormatting sqref="D35">
    <cfRule type="expression" dxfId="34" priority="1050">
      <formula>OR(COUNTA(D37:D39)=0,COUNTA(D37:D39)&lt;COUNTA(C38:C39))</formula>
    </cfRule>
  </conditionalFormatting>
  <conditionalFormatting sqref="D48 D61 D74 D87 D100 D113 D126 D139">
    <cfRule type="expression" dxfId="33" priority="1046">
      <formula>OR(COUNTA(D50:D52)=0,COUNTA(D50:D52)&lt;COUNTA(C50:C52))</formula>
    </cfRule>
  </conditionalFormatting>
  <conditionalFormatting sqref="E35">
    <cfRule type="expression" dxfId="32" priority="1051">
      <formula>OR(COUNTA(C38:C39)=0,COUNTA(E37:E39)&lt;COUNTA(C38:C39))</formula>
    </cfRule>
  </conditionalFormatting>
  <conditionalFormatting sqref="E48 E61 E74 E87 E100 E113 E126 E139">
    <cfRule type="expression" dxfId="31" priority="1048">
      <formula>OR(COUNTA(C50:C52)=0,COUNTA(E50:E52)&lt;COUNTA(C50:C52))</formula>
    </cfRule>
  </conditionalFormatting>
  <conditionalFormatting sqref="F3:F4">
    <cfRule type="expression" dxfId="30" priority="112">
      <formula>ISBLANK(G3)</formula>
    </cfRule>
  </conditionalFormatting>
  <conditionalFormatting sqref="F24">
    <cfRule type="expression" dxfId="29" priority="1">
      <formula>ISBLANK(F24)</formula>
    </cfRule>
  </conditionalFormatting>
  <conditionalFormatting sqref="F37">
    <cfRule type="expression" dxfId="28" priority="97">
      <formula>ISBLANK(F37)</formula>
    </cfRule>
  </conditionalFormatting>
  <conditionalFormatting sqref="F50">
    <cfRule type="expression" dxfId="27" priority="25">
      <formula>ISBLANK(F50)</formula>
    </cfRule>
  </conditionalFormatting>
  <conditionalFormatting sqref="F63">
    <cfRule type="expression" dxfId="26" priority="22">
      <formula>ISBLANK(F63)</formula>
    </cfRule>
  </conditionalFormatting>
  <conditionalFormatting sqref="F76">
    <cfRule type="expression" dxfId="25" priority="19">
      <formula>ISBLANK(F76)</formula>
    </cfRule>
  </conditionalFormatting>
  <conditionalFormatting sqref="F89">
    <cfRule type="expression" dxfId="24" priority="16">
      <formula>ISBLANK(F89)</formula>
    </cfRule>
  </conditionalFormatting>
  <conditionalFormatting sqref="F102">
    <cfRule type="expression" dxfId="23" priority="13">
      <formula>ISBLANK(F102)</formula>
    </cfRule>
  </conditionalFormatting>
  <conditionalFormatting sqref="F115">
    <cfRule type="expression" dxfId="22" priority="10">
      <formula>ISBLANK(F115)</formula>
    </cfRule>
  </conditionalFormatting>
  <conditionalFormatting sqref="F128">
    <cfRule type="expression" dxfId="21" priority="7">
      <formula>ISBLANK(F128)</formula>
    </cfRule>
  </conditionalFormatting>
  <conditionalFormatting sqref="F141">
    <cfRule type="expression" dxfId="20" priority="4">
      <formula>ISBLANK(F141)</formula>
    </cfRule>
  </conditionalFormatting>
  <conditionalFormatting sqref="G24:G26">
    <cfRule type="expression" dxfId="19" priority="2">
      <formula>AND(NOT(ISBLANK(C25)),NOT(ISBLANK(G24)),G24=0)</formula>
    </cfRule>
    <cfRule type="expression" dxfId="18" priority="3">
      <formula>ISBLANK(G24)</formula>
    </cfRule>
  </conditionalFormatting>
  <conditionalFormatting sqref="G37:G39">
    <cfRule type="expression" dxfId="17" priority="1052">
      <formula>AND(NOT(ISBLANK(C38)),NOT(ISBLANK(G37)),G37=0)</formula>
    </cfRule>
    <cfRule type="expression" dxfId="16" priority="1053">
      <formula>ISBLANK(G37)</formula>
    </cfRule>
  </conditionalFormatting>
  <conditionalFormatting sqref="G50:G52">
    <cfRule type="expression" dxfId="15" priority="27">
      <formula>ISBLANK(G50)</formula>
    </cfRule>
    <cfRule type="expression" dxfId="14" priority="26">
      <formula>AND(NOT(ISBLANK(C50)),NOT(ISBLANK(G50)),G50=0)</formula>
    </cfRule>
  </conditionalFormatting>
  <conditionalFormatting sqref="G63:G65">
    <cfRule type="expression" dxfId="13" priority="24">
      <formula>ISBLANK(G63)</formula>
    </cfRule>
    <cfRule type="expression" dxfId="12" priority="23">
      <formula>AND(NOT(ISBLANK(C63)),NOT(ISBLANK(G63)),G63=0)</formula>
    </cfRule>
  </conditionalFormatting>
  <conditionalFormatting sqref="G76:G78">
    <cfRule type="expression" dxfId="11" priority="21">
      <formula>ISBLANK(G76)</formula>
    </cfRule>
    <cfRule type="expression" dxfId="10" priority="20">
      <formula>AND(NOT(ISBLANK(C76)),NOT(ISBLANK(G76)),G76=0)</formula>
    </cfRule>
  </conditionalFormatting>
  <conditionalFormatting sqref="G89:G91">
    <cfRule type="expression" dxfId="9" priority="17">
      <formula>AND(NOT(ISBLANK(C89)),NOT(ISBLANK(G89)),G89=0)</formula>
    </cfRule>
    <cfRule type="expression" dxfId="8" priority="18">
      <formula>ISBLANK(G89)</formula>
    </cfRule>
  </conditionalFormatting>
  <conditionalFormatting sqref="G102:G104">
    <cfRule type="expression" dxfId="7" priority="14">
      <formula>AND(NOT(ISBLANK(C102)),NOT(ISBLANK(G102)),G102=0)</formula>
    </cfRule>
    <cfRule type="expression" dxfId="6" priority="15">
      <formula>ISBLANK(G102)</formula>
    </cfRule>
  </conditionalFormatting>
  <conditionalFormatting sqref="G115:G117">
    <cfRule type="expression" dxfId="5" priority="12">
      <formula>ISBLANK(G115)</formula>
    </cfRule>
    <cfRule type="expression" dxfId="4" priority="11">
      <formula>AND(NOT(ISBLANK(C115)),NOT(ISBLANK(G115)),G115=0)</formula>
    </cfRule>
  </conditionalFormatting>
  <conditionalFormatting sqref="G128:G130">
    <cfRule type="expression" dxfId="3" priority="8">
      <formula>AND(NOT(ISBLANK(C128)),NOT(ISBLANK(G128)),G128=0)</formula>
    </cfRule>
    <cfRule type="expression" dxfId="2" priority="9">
      <formula>ISBLANK(G128)</formula>
    </cfRule>
  </conditionalFormatting>
  <conditionalFormatting sqref="G141:G143">
    <cfRule type="expression" dxfId="1" priority="6">
      <formula>ISBLANK(G141)</formula>
    </cfRule>
    <cfRule type="expression" dxfId="0" priority="5">
      <formula>AND(NOT(ISBLANK(C141)),NOT(ISBLANK(G141)),G141=0)</formula>
    </cfRule>
  </conditionalFormatting>
  <pageMargins left="0.25" right="0.25" top="0.75" bottom="0.75" header="0.3" footer="0.3"/>
  <pageSetup scale="43" orientation="portrait" horizontalDpi="1200" verticalDpi="1200" r:id="rId1"/>
  <headerFooter>
    <oddFooter>&amp;C&amp;"-,Italic"Use or disclosure of data contained on this sheet is subject to the restriction on the title page of this quote.</oddFooter>
  </headerFooter>
  <rowBreaks count="1" manualBreakCount="1">
    <brk id="79" max="16383" man="1"/>
  </rowBreaks>
</worksheet>
</file>

<file path=docMetadata/LabelInfo.xml><?xml version="1.0" encoding="utf-8"?>
<clbl:labelList xmlns:clbl="http://schemas.microsoft.com/office/2020/mipLabelMetadata">
  <clbl:label id="{76a3f6ad-3d9b-49ad-9486-10bfd8fef73e}" enabled="1" method="Privileged" siteId="{8903a443-af33-4ed4-acf5-ee613bcb2f5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BPA</vt:lpstr>
      <vt:lpstr>ADP (non-FAMP Discount)</vt:lpstr>
      <vt:lpstr>ADP (WAC Discount)</vt:lpstr>
    </vt:vector>
  </TitlesOfParts>
  <Company>DHA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W. Tompkins</dc:creator>
  <cp:lastModifiedBy>Banks, Tracy E CIV DHA DHA CONTRACTING ACT (USA)</cp:lastModifiedBy>
  <cp:lastPrinted>2026-04-23T19:50:16Z</cp:lastPrinted>
  <dcterms:created xsi:type="dcterms:W3CDTF">2021-06-17T16:38:51Z</dcterms:created>
  <dcterms:modified xsi:type="dcterms:W3CDTF">2026-10-08T14:42:31Z</dcterms:modified>
</cp:coreProperties>
</file>