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mdaigle\Box\PPS NPO STEW\ACTIONS\MTP\R1\Nez Perce-Clearwater\12363N25R4014 EOTW LTS\OVER SAT FEB 2022\A PRE SOL_SOL DOCS\A10 SOLICITATION\"/>
    </mc:Choice>
  </mc:AlternateContent>
  <xr:revisionPtr revIDLastSave="0" documentId="13_ncr:1_{195F7A32-0189-447C-B462-4C1551C6271F}" xr6:coauthVersionLast="47" xr6:coauthVersionMax="47" xr10:uidLastSave="{00000000-0000-0000-0000-000000000000}"/>
  <bookViews>
    <workbookView xWindow="-120" yWindow="-120" windowWidth="51840" windowHeight="21120" activeTab="3" xr2:uid="{E4C76DC2-CECE-40D9-BF39-20C23BCDA198}"/>
  </bookViews>
  <sheets>
    <sheet name="Mandatory Items" sheetId="2" r:id="rId1"/>
    <sheet name="Optional Items" sheetId="4" r:id="rId2"/>
    <sheet name="Timber Products-JungleBird" sheetId="5" r:id="rId3"/>
    <sheet name="Schedule Notes" sheetId="6" r:id="rId4"/>
  </sheets>
  <definedNames>
    <definedName name="_Hlk171661479" localSheetId="0">'Mandatory Items'!$A$1</definedName>
    <definedName name="_Hlk206420489" localSheetId="1">'Optional Items'!$A$27</definedName>
    <definedName name="_Hlk210220033" localSheetId="2">'Timber Products-JungleBird'!$A$1</definedName>
    <definedName name="_Hlk211509836" localSheetId="1">'Optional Items'!$A$189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2" l="1"/>
  <c r="G4" i="5"/>
  <c r="G5" i="5"/>
  <c r="G3" i="5"/>
  <c r="G6" i="5" s="1"/>
  <c r="F3" i="4" l="1"/>
  <c r="F5" i="4"/>
  <c r="F6" i="4"/>
  <c r="F7" i="4"/>
  <c r="F8" i="4"/>
  <c r="F9" i="4"/>
  <c r="F10" i="4"/>
  <c r="F11" i="4"/>
  <c r="F12" i="4"/>
  <c r="F13" i="4"/>
  <c r="F14" i="4"/>
  <c r="F15" i="4"/>
  <c r="F16" i="4"/>
  <c r="F19" i="4"/>
  <c r="F20" i="4"/>
  <c r="F21" i="4"/>
  <c r="F23" i="4"/>
  <c r="F24" i="4"/>
  <c r="F25" i="4"/>
  <c r="F28" i="4"/>
  <c r="F30" i="4"/>
  <c r="F31" i="4"/>
  <c r="F32" i="4"/>
  <c r="F33" i="4"/>
  <c r="F34" i="4"/>
  <c r="F35" i="4"/>
  <c r="F36" i="4"/>
  <c r="F37" i="4"/>
  <c r="F38" i="4"/>
  <c r="F39" i="4"/>
  <c r="F41" i="4"/>
  <c r="F42" i="4"/>
  <c r="F44" i="4"/>
  <c r="F45" i="4"/>
  <c r="F46" i="4"/>
  <c r="F48" i="4"/>
  <c r="F49" i="4"/>
  <c r="F50" i="4"/>
  <c r="F53" i="4"/>
  <c r="F55" i="4"/>
  <c r="F56" i="4"/>
  <c r="F57" i="4"/>
  <c r="F58" i="4"/>
  <c r="F59" i="4"/>
  <c r="F60" i="4"/>
  <c r="F61" i="4"/>
  <c r="F62" i="4"/>
  <c r="F63" i="4"/>
  <c r="F64" i="4"/>
  <c r="F65" i="4"/>
  <c r="F66" i="4"/>
  <c r="F67" i="4"/>
  <c r="F69" i="4"/>
  <c r="F70" i="4"/>
  <c r="F71" i="4"/>
  <c r="F72" i="4"/>
  <c r="F74" i="4"/>
  <c r="F75" i="4"/>
  <c r="F76" i="4"/>
  <c r="F79" i="4"/>
  <c r="F81" i="4"/>
  <c r="F82" i="4"/>
  <c r="F83" i="4"/>
  <c r="F84" i="4"/>
  <c r="F85" i="4"/>
  <c r="F86" i="4"/>
  <c r="F87" i="4"/>
  <c r="F88" i="4"/>
  <c r="F89" i="4"/>
  <c r="F90" i="4"/>
  <c r="F91" i="4"/>
  <c r="F92" i="4"/>
  <c r="F93" i="4"/>
  <c r="F95" i="4"/>
  <c r="F96" i="4"/>
  <c r="F97" i="4"/>
  <c r="F98" i="4"/>
  <c r="F100" i="4"/>
  <c r="F101" i="4"/>
  <c r="F102" i="4"/>
  <c r="F105" i="4"/>
  <c r="F107" i="4"/>
  <c r="F108" i="4"/>
  <c r="F109" i="4"/>
  <c r="F110" i="4"/>
  <c r="F111" i="4"/>
  <c r="F112" i="4"/>
  <c r="F113" i="4"/>
  <c r="F114" i="4"/>
  <c r="F115" i="4"/>
  <c r="F116" i="4"/>
  <c r="F117" i="4"/>
  <c r="F118" i="4"/>
  <c r="F121" i="4"/>
  <c r="F122" i="4"/>
  <c r="F123" i="4"/>
  <c r="F124" i="4"/>
  <c r="F126" i="4"/>
  <c r="F127" i="4"/>
  <c r="F128" i="4"/>
  <c r="F131" i="4"/>
  <c r="F132" i="4"/>
  <c r="F133" i="4"/>
  <c r="F134" i="4"/>
  <c r="F135" i="4"/>
  <c r="F136" i="4"/>
  <c r="F137" i="4"/>
  <c r="F138" i="4"/>
  <c r="F139" i="4"/>
  <c r="F140" i="4"/>
  <c r="F141" i="4"/>
  <c r="F142" i="4"/>
  <c r="F143" i="4"/>
  <c r="F144" i="4"/>
  <c r="F145" i="4"/>
  <c r="F146" i="4"/>
  <c r="F147" i="4"/>
  <c r="F148" i="4"/>
  <c r="F149" i="4"/>
  <c r="F150" i="4"/>
  <c r="F151" i="4"/>
  <c r="F152" i="4"/>
  <c r="F153" i="4"/>
  <c r="F154" i="4"/>
  <c r="F155" i="4"/>
  <c r="F156" i="4"/>
  <c r="F157" i="4"/>
  <c r="F158" i="4"/>
  <c r="F159" i="4"/>
  <c r="F160" i="4"/>
  <c r="F161" i="4"/>
  <c r="F162" i="4"/>
  <c r="F163" i="4"/>
  <c r="F164" i="4"/>
  <c r="F165" i="4"/>
  <c r="F166" i="4"/>
  <c r="F167" i="4"/>
  <c r="F168" i="4"/>
  <c r="F169" i="4"/>
  <c r="F170" i="4"/>
  <c r="F171" i="4"/>
  <c r="F172" i="4"/>
  <c r="F173" i="4"/>
  <c r="F174" i="4"/>
  <c r="F176" i="4"/>
  <c r="F177" i="4"/>
  <c r="F178" i="4"/>
  <c r="F179" i="4"/>
  <c r="F180" i="4"/>
  <c r="F181" i="4"/>
  <c r="F182" i="4"/>
  <c r="F183" i="4"/>
  <c r="F184" i="4"/>
  <c r="F185" i="4"/>
  <c r="F186" i="4"/>
  <c r="F187" i="4"/>
  <c r="F188" i="4"/>
  <c r="F4" i="2"/>
  <c r="F5" i="2"/>
  <c r="F6" i="2"/>
  <c r="F7" i="2"/>
  <c r="F9" i="2"/>
  <c r="F10" i="2"/>
  <c r="F11" i="2"/>
  <c r="F13" i="2"/>
  <c r="F14" i="2"/>
  <c r="F15" i="2"/>
  <c r="F16" i="2"/>
  <c r="F17" i="2"/>
  <c r="F18" i="2"/>
  <c r="F19" i="2"/>
  <c r="F20" i="2"/>
  <c r="F21" i="2"/>
  <c r="F22" i="2"/>
  <c r="F23" i="2"/>
  <c r="F24" i="2"/>
  <c r="F25" i="2"/>
  <c r="F26" i="2"/>
  <c r="F27" i="2"/>
  <c r="F28" i="2"/>
  <c r="F29" i="2"/>
  <c r="F30" i="2"/>
  <c r="F31" i="2"/>
  <c r="F32" i="2"/>
  <c r="F33" i="2"/>
  <c r="F34" i="2"/>
  <c r="F36" i="2"/>
  <c r="F37" i="2"/>
  <c r="F38" i="2"/>
  <c r="F39" i="2"/>
  <c r="F41" i="2"/>
  <c r="F42" i="2"/>
  <c r="F43" i="2"/>
  <c r="F3" i="2"/>
  <c r="F129" i="4" l="1"/>
  <c r="F103" i="4"/>
  <c r="F77" i="4"/>
  <c r="F51" i="4"/>
  <c r="F26" i="4"/>
  <c r="F4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tc={9F21D2AC-FD3F-42DA-9240-C788C2B84A3C}</author>
  </authors>
  <commentList>
    <comment ref="C144" authorId="0" shapeId="0" xr:uid="{9F21D2AC-FD3F-42DA-9240-C788C2B84A3C}">
      <text>
        <t>[Threaded comment]
Your version of Excel allows you to read this threaded comment; however, any edits to it will get removed if the file is opened in a newer version of Excel. Learn more: https://go.microsoft.com/fwlink/?linkid=870924
Comment:
    Cubic Yards per mile</t>
      </text>
    </comment>
  </commentList>
</comments>
</file>

<file path=xl/sharedStrings.xml><?xml version="1.0" encoding="utf-8"?>
<sst xmlns="http://schemas.openxmlformats.org/spreadsheetml/2006/main" count="705" uniqueCount="328">
  <si>
    <t>Ton</t>
  </si>
  <si>
    <t>TBD</t>
  </si>
  <si>
    <t>Erosion Control</t>
  </si>
  <si>
    <t>Temporary Road Construction and Obliteration</t>
  </si>
  <si>
    <t>Fuels Work/Reforestation</t>
  </si>
  <si>
    <t>Road Reconstruction</t>
  </si>
  <si>
    <t>Cruise Design Plan, Cruise, and Processing</t>
  </si>
  <si>
    <t>3x</t>
  </si>
  <si>
    <t>Road Survey</t>
  </si>
  <si>
    <t>2x</t>
  </si>
  <si>
    <t>1x</t>
  </si>
  <si>
    <t>Acre</t>
  </si>
  <si>
    <t>Planting</t>
  </si>
  <si>
    <t>Biomass Removal</t>
  </si>
  <si>
    <t>Chipping</t>
  </si>
  <si>
    <t>Leave Tree Protection</t>
  </si>
  <si>
    <t>Mastication Type 3</t>
  </si>
  <si>
    <t>Mastication Type 2</t>
  </si>
  <si>
    <t>Mastication Type 1</t>
  </si>
  <si>
    <t>Slashing</t>
  </si>
  <si>
    <t>Foot</t>
  </si>
  <si>
    <t>Machine Fireline</t>
  </si>
  <si>
    <t>Manual Fireline</t>
  </si>
  <si>
    <t>Landing Cleanup</t>
  </si>
  <si>
    <t>Hand Pile and Covering</t>
  </si>
  <si>
    <t>Machine Pile</t>
  </si>
  <si>
    <t>Linear Foot</t>
  </si>
  <si>
    <t>41401-3000 CRACKS, CLEANING AND FILLING</t>
  </si>
  <si>
    <t>41401-2000 CRACKS, CLEANING AND SEALING</t>
  </si>
  <si>
    <t>Cubic Yard</t>
  </si>
  <si>
    <t>57801-0000 PRECAST STRUCTURAL CONCRETE – CG ABUTMENT</t>
  </si>
  <si>
    <t>7a.43</t>
  </si>
  <si>
    <t xml:space="preserve">61903-0001 CATTLE GUARD – STEEL </t>
  </si>
  <si>
    <t>7a.42</t>
  </si>
  <si>
    <t xml:space="preserve">Ton </t>
  </si>
  <si>
    <t>30101-1000 AGGREGATE BASE COURSE – CRUSHING – GRADATION C</t>
  </si>
  <si>
    <t>7a.41</t>
  </si>
  <si>
    <t xml:space="preserve">30110-0000 AGGREGATE SURFACE COURSE – CRUSHING – GRADATION F </t>
  </si>
  <si>
    <t>7a.40</t>
  </si>
  <si>
    <t>Each</t>
  </si>
  <si>
    <t>63306-0100 U - CHANNEL POST</t>
  </si>
  <si>
    <t>7a.39</t>
  </si>
  <si>
    <t>63306-1700 POST, WOOD, 4-INCH X 4-INCH</t>
  </si>
  <si>
    <t>7a.38</t>
  </si>
  <si>
    <t>63303-0901 ROAD CLOSURE SIGN, METAL PANEL, TYPE 3 SHEETING</t>
  </si>
  <si>
    <t>7a.37</t>
  </si>
  <si>
    <t>63308-0000 OBJECT MARKER SIGN (OM2-2V), METAL PANEL, TYPE III SHEETING</t>
  </si>
  <si>
    <t>7a.36</t>
  </si>
  <si>
    <t>63303-0900 MILE MARKER SIGN, ALUMINUM PANEL, TYPE 3 SHEETING</t>
  </si>
  <si>
    <t>7a.35</t>
  </si>
  <si>
    <t>63301-0000 BARRICADE MARKER SIGN (FBM-L) OR (FBM-R), METAL PANEL, TYPE III SHEETING</t>
  </si>
  <si>
    <t>7a.34</t>
  </si>
  <si>
    <t>62501-0000 TURF ESTABLISHMENT, DRY METHOD SEEDING, DRY METHOD MULCHING, GOV'T FURNISHED SEED</t>
  </si>
  <si>
    <t>7a.33</t>
  </si>
  <si>
    <t>61902-1400 STEEL 16' FS SWING GATE</t>
  </si>
  <si>
    <t>7a.32</t>
  </si>
  <si>
    <t>60705-0000 REPAIR DRAINAGE STRUCTURE</t>
  </si>
  <si>
    <t>7a.31</t>
  </si>
  <si>
    <t>60201-1200 48 INCH PIPE CULVERT, CORRUGATED STEEL, 16 GAGE, COMPACTION METHOD (h)</t>
  </si>
  <si>
    <t>7a.30</t>
  </si>
  <si>
    <t>60201-1000 36 INCH PIPE CULVERT, CORRUGATED STEEL, 16 GAGE, COMPACTION METHOD (h)</t>
  </si>
  <si>
    <t>7a.29</t>
  </si>
  <si>
    <t>60201-0800 24 INCH PIPE CULVERT, CORRUGATED STEEL, 16 GAGE, COMPACTION METHOD (h)</t>
  </si>
  <si>
    <t>7a.28</t>
  </si>
  <si>
    <t>60201-0600 18 INCH PIPE CULVERT, CORRUGATED STEEL, 16 GAGE, COMPACTION METHOD (h)</t>
  </si>
  <si>
    <t>7a.27</t>
  </si>
  <si>
    <t>Mile</t>
  </si>
  <si>
    <t>30301-6000 ROADWAY RECONDITIONING, COMPACTION (d)</t>
  </si>
  <si>
    <t>30301-5000 ROADWAY RECONDITIONING, AGGREGATE SURFACE, COMPACTION (d)</t>
  </si>
  <si>
    <t>30112-0000B AGGREGATE SURFACE COURSE, GRADING F, (b) COMPACTION B (COMMERCIAL SOURCE)</t>
  </si>
  <si>
    <t>7a.24</t>
  </si>
  <si>
    <t>30112-0000A AGGREGATE SURFACE COURSE, GRADING F, (b) COMPACTION B (GOV'T SOURCE)</t>
  </si>
  <si>
    <t>7a.23</t>
  </si>
  <si>
    <t>30103-1000B AGGREGATE BASE COURSE, GRADING C, (b) COMPACTION B (COMMERCIAL SOURCE)</t>
  </si>
  <si>
    <t>7a.22</t>
  </si>
  <si>
    <t>30103-1000A AGGREGATE BASE COURSE, GRADING C, (b) COMPACTION B (GOV'T SOURCE)</t>
  </si>
  <si>
    <t>7a.21</t>
  </si>
  <si>
    <t>26802-0000 COLLECTOR SYSTEM PIPE</t>
  </si>
  <si>
    <t>7a.20</t>
  </si>
  <si>
    <t>26801-0000 HORIZONTAL DRAIN PIPE</t>
  </si>
  <si>
    <t>7a.19</t>
  </si>
  <si>
    <t>25105-0300 PLACED RIPRAP, CLASS 3, COMMERCIAL SOURCE</t>
  </si>
  <si>
    <t>25101-0100 PLACED RIPRAP, CLASS 3, GOV'T SOURCE</t>
  </si>
  <si>
    <t>20441-0001B WASTE END HAUL / AGGREGATE HAUL – BELLY DUMP/SIDE DUMP</t>
  </si>
  <si>
    <t>20441-0001A  WASTE END HAUL / AGGREGATE HAUL – END DUMP</t>
  </si>
  <si>
    <t>20425-2002 DRAINAGE EXCAVATION, TYPE CATCH BASIN, TOLERANCE CLASS A, COMPACTION (g)</t>
  </si>
  <si>
    <t>20425-2001 DRAINAGE EXCAVATION, TYPE II DRAIN DIP, TOLERANCE CLASS A, COMPACTION (e)</t>
  </si>
  <si>
    <t>20425-2000 DRAINAGE EXCAVATION, TYPE OUTLET DITCH, TOLERANCE CLASS A, COMPACTION (g)</t>
  </si>
  <si>
    <t>20425-1000 DRAINAGE EXCAVATION, TYPE ROADSIDE DITCH, TOLERANCE CLASS A, COMPACTION (g)</t>
  </si>
  <si>
    <t>20421-0000 ROCK EXCAVATION, COMPACTION (d), TOLERANCE CLASS A</t>
  </si>
  <si>
    <t>20420-0000 EMBANKMENT CONSTRUCTION, COMPACTION (b) PLACEMENT METHOD 2, TOLERANCE CLASS A</t>
  </si>
  <si>
    <t>20401-0000 ROADWAY EXCAVATION, COMPACTION (d), TOLERANCE CLASS A</t>
  </si>
  <si>
    <t>20301-1900 REMOVAL OF PIPE CULVERT, DISPOSAL METHOD A, COMPACTION (g)</t>
  </si>
  <si>
    <t>20207-0000 SELECTIVE CLEARING AND GRUBBING, TYPE ROADWAY, DISPOSAL METHOD (e), COMPACTION (g)</t>
  </si>
  <si>
    <t>20203-0000 SELECTIVE CLEARING, TYPE ROADSIDE, DISPOSAL METHOD (f), COMPACTION (g)</t>
  </si>
  <si>
    <t>Lump Sum</t>
  </si>
  <si>
    <t>15101-0000 MOBILIZATION</t>
  </si>
  <si>
    <t>7a.1</t>
  </si>
  <si>
    <t>Existing Prism Temporary Road</t>
  </si>
  <si>
    <t>New Temporary Road</t>
  </si>
  <si>
    <t>9f</t>
  </si>
  <si>
    <t>8.15f</t>
  </si>
  <si>
    <t>8.5f</t>
  </si>
  <si>
    <t>8f</t>
  </si>
  <si>
    <t>7f</t>
  </si>
  <si>
    <t>Low Volume: Acre</t>
  </si>
  <si>
    <t>Cut/Skid/Deck Included Timber (Saw and Nonsaw): Skyline/Tether Units</t>
  </si>
  <si>
    <t>Medium Volume: Acre</t>
  </si>
  <si>
    <t>High Volume: Acre</t>
  </si>
  <si>
    <t>Cut/Skid/Deck Included Timber (Saw and Nonsaw): Tractor Units</t>
  </si>
  <si>
    <t>3f</t>
  </si>
  <si>
    <t>Survey via foot</t>
  </si>
  <si>
    <t>Survey via motorized vehicle</t>
  </si>
  <si>
    <t>2f</t>
  </si>
  <si>
    <t>1f</t>
  </si>
  <si>
    <t>9e</t>
  </si>
  <si>
    <t>8.15e</t>
  </si>
  <si>
    <t>8.5e</t>
  </si>
  <si>
    <t>8e</t>
  </si>
  <si>
    <t>7e</t>
  </si>
  <si>
    <t>3e</t>
  </si>
  <si>
    <t>2e</t>
  </si>
  <si>
    <t>1e</t>
  </si>
  <si>
    <t>9d</t>
  </si>
  <si>
    <t>8.15d</t>
  </si>
  <si>
    <t>8d</t>
  </si>
  <si>
    <t>7d</t>
  </si>
  <si>
    <t>3d</t>
  </si>
  <si>
    <t>2d</t>
  </si>
  <si>
    <t>1d</t>
  </si>
  <si>
    <t>9c</t>
  </si>
  <si>
    <t>8.5c</t>
  </si>
  <si>
    <t>8c</t>
  </si>
  <si>
    <t>7c</t>
  </si>
  <si>
    <t>3c</t>
  </si>
  <si>
    <t>2c</t>
  </si>
  <si>
    <t>1c</t>
  </si>
  <si>
    <t>Contract Area C- Wooly Bully</t>
  </si>
  <si>
    <t>9b</t>
  </si>
  <si>
    <t>Feet</t>
  </si>
  <si>
    <t>8.5b</t>
  </si>
  <si>
    <t>8b</t>
  </si>
  <si>
    <t>7b</t>
  </si>
  <si>
    <t>3b</t>
  </si>
  <si>
    <t>2b</t>
  </si>
  <si>
    <t>1b</t>
  </si>
  <si>
    <t>Total Price</t>
  </si>
  <si>
    <t>Unit Price</t>
  </si>
  <si>
    <t>Unit</t>
  </si>
  <si>
    <t>Item No.</t>
  </si>
  <si>
    <t>9a</t>
  </si>
  <si>
    <t>8.15a</t>
  </si>
  <si>
    <t>8.5a</t>
  </si>
  <si>
    <t>8a</t>
  </si>
  <si>
    <t>21201-0000 LINEAR GRADING, COMPACTION (e), DISPOSAL METHOD (f)</t>
  </si>
  <si>
    <t>20420-0000 EMBANKMENT CONSTRUCTION, COMPACTION (d) PLACEMENT METHOD 2, TOLERANCE CLASS A</t>
  </si>
  <si>
    <t>7a</t>
  </si>
  <si>
    <t>Load/Haul/Road Maintenance Included Nonsaw Timber: Pulp Facility</t>
  </si>
  <si>
    <t>Load/Haul/Road Maintenance Included Nonsaw Timber: Local Facility</t>
  </si>
  <si>
    <t>Load/Haul/Road Maintenance Included Sawlog Timber</t>
  </si>
  <si>
    <t>Contract Area A-Jungle Bird</t>
  </si>
  <si>
    <t>4a.1*</t>
  </si>
  <si>
    <t>5a.1*</t>
  </si>
  <si>
    <t>6a.1*</t>
  </si>
  <si>
    <t>6a.2*</t>
  </si>
  <si>
    <t>6a.3*</t>
  </si>
  <si>
    <t>7a.1*</t>
  </si>
  <si>
    <t>7a.3*</t>
  </si>
  <si>
    <t>20203-0000 SELECTIVE CLEARING, TYPE ROADSIDE, DISPOSAL METHOD (b)</t>
  </si>
  <si>
    <t>7a.5*</t>
  </si>
  <si>
    <t>20207-0000 SELECTIVE CLEARING AND GRUBBING, TYPE ROADWAY, DISPOSAL METHOD (e)</t>
  </si>
  <si>
    <t>7a.6*</t>
  </si>
  <si>
    <t>7a.7*</t>
  </si>
  <si>
    <t>7a.8*</t>
  </si>
  <si>
    <t>7a.10*</t>
  </si>
  <si>
    <t>7a.12*</t>
  </si>
  <si>
    <t>7a.13*</t>
  </si>
  <si>
    <t>7a.14*</t>
  </si>
  <si>
    <t>7a.25*</t>
  </si>
  <si>
    <t>7a.26*</t>
  </si>
  <si>
    <t>8.1a*</t>
  </si>
  <si>
    <t>8.4a*</t>
  </si>
  <si>
    <t>9a.1*</t>
  </si>
  <si>
    <t>9a.2*</t>
  </si>
  <si>
    <t>10a*</t>
  </si>
  <si>
    <t>Cut/Skid/Deck Included Timber (Saw and Nonsaw): Tractor Units: 54A, 145A, 54C, 146A, 146B, 54E, 54D, 54B, 48, 63A, 63B, 69B, 87E, 58D,147, 169, 58E, 58A, 58C, 58B, 62B, 62C, 87C, 50A, 50B and portions of Units: 49, 87A, 145B, 62A</t>
  </si>
  <si>
    <t>Cut/Skid/Deck Included Timber (Saw and Nonsaw): Skyline/Tether Units 47C, 47D, 47A, 87D, 47B, 57, 47E, 87B, 69A and portions of Units: 49, 87A, 145B 62A</t>
  </si>
  <si>
    <t>Estimated Quantity</t>
  </si>
  <si>
    <t xml:space="preserve">Mandatory Total </t>
  </si>
  <si>
    <t>*Indicates line item may be eligible for price adjustment.</t>
  </si>
  <si>
    <t>Contract Area B- Jungle Bird Optional</t>
  </si>
  <si>
    <t>Marking Plan, Cruise Design/Plan, Cruise, and Processing</t>
  </si>
  <si>
    <t>4b.1*</t>
  </si>
  <si>
    <t>4b.2*</t>
  </si>
  <si>
    <t>4b.3*</t>
  </si>
  <si>
    <t>5b.1*</t>
  </si>
  <si>
    <t>5b.2*</t>
  </si>
  <si>
    <t>5b.3*</t>
  </si>
  <si>
    <t>6b.1*</t>
  </si>
  <si>
    <t>6b.2*</t>
  </si>
  <si>
    <t>6b.3*</t>
  </si>
  <si>
    <t>8.1b*</t>
  </si>
  <si>
    <t>8.4b*</t>
  </si>
  <si>
    <t>9b.1*</t>
  </si>
  <si>
    <t>9b.2*</t>
  </si>
  <si>
    <t>10b*</t>
  </si>
  <si>
    <t>4c.1*</t>
  </si>
  <si>
    <t>4c.2*</t>
  </si>
  <si>
    <t>4c.3*</t>
  </si>
  <si>
    <t>5c.1*</t>
  </si>
  <si>
    <t>5c.2*</t>
  </si>
  <si>
    <t>5c.3*</t>
  </si>
  <si>
    <t>6c.1*</t>
  </si>
  <si>
    <t>6c.2*</t>
  </si>
  <si>
    <t>6c.3*</t>
  </si>
  <si>
    <t>8.1c*</t>
  </si>
  <si>
    <t>8.4c*</t>
  </si>
  <si>
    <t xml:space="preserve">Manual Fireline </t>
  </si>
  <si>
    <t>9c.1*</t>
  </si>
  <si>
    <t>9c.2*</t>
  </si>
  <si>
    <t>10c*</t>
  </si>
  <si>
    <t>Contract Area D- Ski Bird</t>
  </si>
  <si>
    <t>4d.1*</t>
  </si>
  <si>
    <t>4d.2*</t>
  </si>
  <si>
    <t>4d.3*</t>
  </si>
  <si>
    <t>5d.1*</t>
  </si>
  <si>
    <t>5d.2*</t>
  </si>
  <si>
    <t>5d.3*</t>
  </si>
  <si>
    <t>6d.1*</t>
  </si>
  <si>
    <t>6d.2*</t>
  </si>
  <si>
    <t>6d.3*</t>
  </si>
  <si>
    <t>8.1d*</t>
  </si>
  <si>
    <t>8.4d*</t>
  </si>
  <si>
    <t>8.5d*</t>
  </si>
  <si>
    <t>9d.1*</t>
  </si>
  <si>
    <t>9d.2*</t>
  </si>
  <si>
    <t>10d*</t>
  </si>
  <si>
    <t>Contract Area E- Cold Fir</t>
  </si>
  <si>
    <t>4e.1*</t>
  </si>
  <si>
    <t>4e.2*</t>
  </si>
  <si>
    <t>4e.3*</t>
  </si>
  <si>
    <t>5e.1*</t>
  </si>
  <si>
    <t>5e.2*</t>
  </si>
  <si>
    <t>5e.3*</t>
  </si>
  <si>
    <t>6e.1*</t>
  </si>
  <si>
    <t>6e.2*</t>
  </si>
  <si>
    <t>6e.3*</t>
  </si>
  <si>
    <t>8.1e*</t>
  </si>
  <si>
    <t>8.4e*</t>
  </si>
  <si>
    <t>9e.1*</t>
  </si>
  <si>
    <t>9e.2*</t>
  </si>
  <si>
    <t>10e*</t>
  </si>
  <si>
    <t>Contract Area F- Free Bird</t>
  </si>
  <si>
    <t>4f.1*</t>
  </si>
  <si>
    <t>4f.2*</t>
  </si>
  <si>
    <t>4f.3*</t>
  </si>
  <si>
    <t>5f.1*</t>
  </si>
  <si>
    <t>5f.2*</t>
  </si>
  <si>
    <t>5f.3*</t>
  </si>
  <si>
    <t>6f.1*</t>
  </si>
  <si>
    <t>6f.2*</t>
  </si>
  <si>
    <t>6f.3*</t>
  </si>
  <si>
    <t>8.1f*</t>
  </si>
  <si>
    <t>8.4f*</t>
  </si>
  <si>
    <t>9f.1*</t>
  </si>
  <si>
    <t>9f.2*</t>
  </si>
  <si>
    <t>10f*</t>
  </si>
  <si>
    <t>7a.2*</t>
  </si>
  <si>
    <t>20101-0001 CLEARING AND GRUBBING, DISPOSAL METHOD (b), COMPACTION (g)</t>
  </si>
  <si>
    <t>7a.4*</t>
  </si>
  <si>
    <t>7a.9*</t>
  </si>
  <si>
    <t>7a.11*</t>
  </si>
  <si>
    <t>7a.15*</t>
  </si>
  <si>
    <t>7a.16*</t>
  </si>
  <si>
    <t>7a.17*</t>
  </si>
  <si>
    <t>7a.18*</t>
  </si>
  <si>
    <t>8.2*</t>
  </si>
  <si>
    <t>Tether Pile &gt;35% Slope</t>
  </si>
  <si>
    <t>8.6*</t>
  </si>
  <si>
    <t>8.8*</t>
  </si>
  <si>
    <t>8.81*</t>
  </si>
  <si>
    <t>8.82*</t>
  </si>
  <si>
    <t>8.10*</t>
  </si>
  <si>
    <t>8.11*</t>
  </si>
  <si>
    <t>Precommercial Thinning Type 1</t>
  </si>
  <si>
    <t>Precommercial Thinning Type 2</t>
  </si>
  <si>
    <t>Precommercial Thinning Type 3</t>
  </si>
  <si>
    <t>4x.1*</t>
  </si>
  <si>
    <t>Cut/Skid/Deck  Included Timber (Saw and Nonsaw): Tractor Units</t>
  </si>
  <si>
    <t>5x.1*</t>
  </si>
  <si>
    <t>6x.1*</t>
  </si>
  <si>
    <t>6x.*2</t>
  </si>
  <si>
    <t>7x*</t>
  </si>
  <si>
    <t>8x*</t>
  </si>
  <si>
    <t>9x*</t>
  </si>
  <si>
    <t>10x*</t>
  </si>
  <si>
    <t>Estimated Quantitity</t>
  </si>
  <si>
    <t>Item 7- Optional Road Reconstruction Work Items</t>
  </si>
  <si>
    <t>a) Survey via motorized vehicle</t>
  </si>
  <si>
    <t>b) Survey via foot</t>
  </si>
  <si>
    <t xml:space="preserve">Area B- Jungle Bird Optional Total </t>
  </si>
  <si>
    <t>Area C- Wooly Bully Total</t>
  </si>
  <si>
    <t>Area D- Ski Bird Total</t>
  </si>
  <si>
    <t>Area E- Cold Fir Total</t>
  </si>
  <si>
    <t>Area F- Free Bird Total</t>
  </si>
  <si>
    <r>
      <t xml:space="preserve">20210-0000 </t>
    </r>
    <r>
      <rPr>
        <sz val="11"/>
        <color theme="1"/>
        <rFont val="Calibri"/>
        <family val="2"/>
        <scheme val="minor"/>
      </rPr>
      <t xml:space="preserve"> SPECIAL CLEARING AND GRUBBING, TYPE ROADWAY, MERCHANTABLE TIMBER DISPOSAL METHOD (e), SLASH DISPOSAL METHOD (g), COMPACTION METHOD (g).</t>
    </r>
  </si>
  <si>
    <t>Item 8- Optional Fuels Work/Reforestation Work Items</t>
  </si>
  <si>
    <t>Timber Salvage</t>
  </si>
  <si>
    <t>SPECIES</t>
  </si>
  <si>
    <t>PRODUCT</t>
  </si>
  <si>
    <t>ESTIMATED QUANTITY</t>
  </si>
  <si>
    <t>MINIMUM ACCEPTABLE OFFER</t>
  </si>
  <si>
    <t>TOTAL OFFER</t>
  </si>
  <si>
    <t>Jungle Bird Contract Area</t>
  </si>
  <si>
    <t>Grand fir and Others</t>
  </si>
  <si>
    <t>Sawtimber</t>
  </si>
  <si>
    <t>Ponderosa Pine</t>
  </si>
  <si>
    <t>Combined Softwood</t>
  </si>
  <si>
    <t>Non-saw</t>
  </si>
  <si>
    <t>UNIT OF MEASURE</t>
  </si>
  <si>
    <t>Total All Products</t>
  </si>
  <si>
    <t>CY/Mile</t>
  </si>
  <si>
    <t>7a.44*</t>
  </si>
  <si>
    <t>7a.45*</t>
  </si>
  <si>
    <t>Unit Recon, Layout, Boundary Identification, and Area Determination</t>
  </si>
  <si>
    <t>Description of Optional Work Activities</t>
  </si>
  <si>
    <t>Description of Mandatory Work Activities</t>
  </si>
  <si>
    <t>OFFER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</si>
</sst>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9" x14ac:knownFonts="1">
    <font>
      <sz val="11"/>
      <color theme="1"/>
      <name val="Calibri"/>
      <family val="2"/>
      <scheme val="minor"/>
    </font>
    <font>
      <sz val="11"/>
      <color theme="1"/>
      <name val="Calibri"/>
      <family val="2"/>
      <scheme val="minor"/>
    </font>
    <font>
      <b/>
      <i/>
      <sz val="11"/>
      <color theme="1"/>
      <name val="Calibri"/>
      <family val="2"/>
      <scheme val="minor"/>
    </font>
    <font>
      <b/>
      <sz val="11"/>
      <color theme="1"/>
      <name val="Calibri"/>
      <family val="2"/>
      <scheme val="minor"/>
    </font>
    <font>
      <i/>
      <sz val="11"/>
      <color theme="1"/>
      <name val="Calibri"/>
      <family val="2"/>
      <scheme val="minor"/>
    </font>
    <font>
      <sz val="11"/>
      <color rgb="FF000000"/>
      <name val="Calibri"/>
      <family val="2"/>
      <scheme val="minor"/>
    </font>
    <font>
      <b/>
      <sz val="11"/>
      <color rgb="FF000000"/>
      <name val="Calibri"/>
      <family val="2"/>
      <scheme val="minor"/>
    </font>
    <font>
      <b/>
      <i/>
      <sz val="11"/>
      <color rgb="FF000000"/>
      <name val="Calibri"/>
      <family val="2"/>
      <scheme val="minor"/>
    </font>
    <font>
      <sz val="11"/>
      <color rgb="FFFF0000"/>
      <name val="Calibri"/>
      <family val="2"/>
      <scheme val="minor"/>
    </font>
  </fonts>
  <fills count="5">
    <fill>
      <patternFill patternType="none"/>
    </fill>
    <fill>
      <patternFill patternType="gray125"/>
    </fill>
    <fill>
      <patternFill patternType="solid">
        <fgColor rgb="FFD9D9D9"/>
        <bgColor indexed="64"/>
      </patternFill>
    </fill>
    <fill>
      <patternFill patternType="solid">
        <fgColor rgb="FFD1D1D1"/>
        <bgColor indexed="64"/>
      </patternFill>
    </fill>
    <fill>
      <patternFill patternType="solid">
        <fgColor rgb="FFFFFF00"/>
        <bgColor indexed="64"/>
      </patternFill>
    </fill>
  </fills>
  <borders count="1">
    <border>
      <left/>
      <right/>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61">
    <xf numFmtId="0" fontId="0" fillId="0" borderId="0" xfId="0"/>
    <xf numFmtId="0" fontId="0" fillId="0" borderId="0" xfId="0" applyAlignment="1">
      <alignment horizontal="center" wrapText="1"/>
    </xf>
    <xf numFmtId="0" fontId="2" fillId="0" borderId="0" xfId="0" applyFont="1" applyAlignment="1">
      <alignment horizontal="right"/>
    </xf>
    <xf numFmtId="0" fontId="0" fillId="0" borderId="0" xfId="0" applyAlignment="1">
      <alignment horizontal="center" vertical="center" wrapText="1"/>
    </xf>
    <xf numFmtId="3" fontId="0" fillId="0" borderId="0" xfId="0" applyNumberFormat="1" applyAlignment="1">
      <alignment horizontal="center" wrapText="1"/>
    </xf>
    <xf numFmtId="0" fontId="0" fillId="0" borderId="0" xfId="0" applyAlignment="1">
      <alignment horizontal="centerContinuous" wrapText="1"/>
    </xf>
    <xf numFmtId="0" fontId="3" fillId="0" borderId="0" xfId="0" applyFont="1" applyAlignment="1">
      <alignment horizontal="centerContinuous" wrapText="1"/>
    </xf>
    <xf numFmtId="0" fontId="0" fillId="0" borderId="0" xfId="0" applyAlignment="1">
      <alignment wrapText="1"/>
    </xf>
    <xf numFmtId="1" fontId="0" fillId="0" borderId="0" xfId="0" applyNumberFormat="1" applyAlignment="1">
      <alignment horizontal="center" wrapText="1"/>
    </xf>
    <xf numFmtId="3" fontId="0" fillId="0" borderId="0" xfId="1" applyNumberFormat="1" applyFont="1" applyAlignment="1">
      <alignment horizontal="center" vertical="center" wrapText="1"/>
    </xf>
    <xf numFmtId="0" fontId="4" fillId="0" borderId="0" xfId="0" applyFont="1"/>
    <xf numFmtId="0" fontId="5" fillId="2" borderId="0" xfId="0" applyFont="1" applyFill="1" applyAlignment="1">
      <alignment horizontal="center" vertical="center" wrapText="1"/>
    </xf>
    <xf numFmtId="0" fontId="6" fillId="3" borderId="0" xfId="0" applyFont="1" applyFill="1" applyAlignment="1">
      <alignment horizontal="centerContinuous" vertical="center" wrapText="1"/>
    </xf>
    <xf numFmtId="0" fontId="5" fillId="0" borderId="0" xfId="0" applyFont="1" applyAlignment="1">
      <alignment horizontal="center" vertical="center" wrapText="1"/>
    </xf>
    <xf numFmtId="0" fontId="0" fillId="0" borderId="0" xfId="0" applyAlignment="1">
      <alignment vertical="center" wrapText="1"/>
    </xf>
    <xf numFmtId="3" fontId="0" fillId="0" borderId="0" xfId="0" applyNumberFormat="1" applyAlignment="1">
      <alignment horizontal="center" vertical="center" wrapText="1"/>
    </xf>
    <xf numFmtId="0" fontId="6" fillId="0" borderId="0" xfId="0" applyFont="1" applyAlignment="1">
      <alignment horizontal="center" vertical="center" wrapText="1"/>
    </xf>
    <xf numFmtId="0" fontId="3" fillId="0" borderId="0" xfId="0" applyFont="1" applyAlignment="1">
      <alignment horizontal="centerContinuous" vertical="center" wrapText="1"/>
    </xf>
    <xf numFmtId="44" fontId="3" fillId="0" borderId="0" xfId="2" applyFont="1" applyBorder="1" applyAlignment="1">
      <alignment horizontal="centerContinuous" vertical="center" wrapText="1"/>
    </xf>
    <xf numFmtId="0" fontId="3" fillId="0" borderId="0" xfId="0" applyFont="1" applyAlignment="1">
      <alignment vertical="center" wrapText="1"/>
    </xf>
    <xf numFmtId="0" fontId="6" fillId="0" borderId="0" xfId="0" applyFont="1" applyAlignment="1">
      <alignment horizontal="centerContinuous" vertical="center" wrapText="1"/>
    </xf>
    <xf numFmtId="0" fontId="5" fillId="0" borderId="0" xfId="0" applyFont="1" applyAlignment="1">
      <alignment vertical="center" wrapText="1"/>
    </xf>
    <xf numFmtId="44" fontId="7" fillId="0" borderId="0" xfId="2" applyFont="1" applyBorder="1" applyAlignment="1">
      <alignment horizontal="right"/>
    </xf>
    <xf numFmtId="44" fontId="5" fillId="3" borderId="0" xfId="2" applyFont="1" applyFill="1" applyBorder="1" applyAlignment="1">
      <alignment horizontal="centerContinuous" vertical="center" wrapText="1"/>
    </xf>
    <xf numFmtId="44" fontId="6" fillId="3" borderId="0" xfId="2" applyFont="1" applyFill="1" applyBorder="1" applyAlignment="1">
      <alignment horizontal="centerContinuous" vertical="center" wrapText="1"/>
    </xf>
    <xf numFmtId="3" fontId="5" fillId="0" borderId="0" xfId="0" applyNumberFormat="1" applyFont="1" applyAlignment="1">
      <alignment horizontal="center" vertical="center" wrapText="1"/>
    </xf>
    <xf numFmtId="44" fontId="6" fillId="0" borderId="0" xfId="2" applyFont="1" applyBorder="1" applyAlignment="1">
      <alignment horizontal="centerContinuous" vertical="center" wrapText="1"/>
    </xf>
    <xf numFmtId="0" fontId="6" fillId="0" borderId="0" xfId="0" applyFont="1" applyAlignment="1">
      <alignment vertical="center" wrapText="1"/>
    </xf>
    <xf numFmtId="0" fontId="5" fillId="0" borderId="0" xfId="0" applyFont="1" applyAlignment="1">
      <alignment horizontal="centerContinuous" vertical="center" wrapText="1"/>
    </xf>
    <xf numFmtId="44" fontId="5" fillId="0" borderId="0" xfId="2" applyFont="1" applyBorder="1" applyAlignment="1">
      <alignment horizontal="centerContinuous" vertical="center" wrapText="1"/>
    </xf>
    <xf numFmtId="3" fontId="0" fillId="0" borderId="0" xfId="0" applyNumberFormat="1"/>
    <xf numFmtId="0" fontId="3" fillId="0" borderId="0" xfId="0" applyFont="1" applyAlignment="1">
      <alignment horizontal="centerContinuous"/>
    </xf>
    <xf numFmtId="3" fontId="0" fillId="0" borderId="0" xfId="0" applyNumberFormat="1" applyAlignment="1">
      <alignment horizontal="center"/>
    </xf>
    <xf numFmtId="0" fontId="0" fillId="0" borderId="0" xfId="0" applyAlignment="1">
      <alignment horizontal="center"/>
    </xf>
    <xf numFmtId="44" fontId="0" fillId="0" borderId="0" xfId="2" applyFont="1"/>
    <xf numFmtId="0" fontId="8" fillId="0" borderId="0" xfId="0" applyFont="1"/>
    <xf numFmtId="0" fontId="6" fillId="0" borderId="0" xfId="0" applyFont="1" applyAlignment="1">
      <alignment horizontal="left" vertical="center" wrapText="1"/>
    </xf>
    <xf numFmtId="44" fontId="3" fillId="0" borderId="0" xfId="2" applyFont="1" applyAlignment="1" applyProtection="1">
      <alignment horizontal="centerContinuous" wrapText="1"/>
      <protection locked="0"/>
    </xf>
    <xf numFmtId="44" fontId="0" fillId="0" borderId="0" xfId="0" applyNumberFormat="1" applyProtection="1">
      <protection hidden="1"/>
    </xf>
    <xf numFmtId="44" fontId="2" fillId="0" borderId="0" xfId="0" applyNumberFormat="1" applyFont="1" applyProtection="1">
      <protection hidden="1"/>
    </xf>
    <xf numFmtId="0" fontId="6" fillId="3" borderId="0" xfId="0" applyFont="1" applyFill="1" applyAlignment="1" applyProtection="1">
      <alignment horizontal="centerContinuous" vertical="center" wrapText="1"/>
      <protection hidden="1"/>
    </xf>
    <xf numFmtId="44" fontId="5" fillId="0" borderId="0" xfId="2" applyFont="1" applyBorder="1" applyAlignment="1" applyProtection="1">
      <alignment vertical="center" wrapText="1"/>
      <protection hidden="1"/>
    </xf>
    <xf numFmtId="44" fontId="3" fillId="0" borderId="0" xfId="2" applyFont="1" applyBorder="1" applyAlignment="1" applyProtection="1">
      <alignment horizontal="centerContinuous" vertical="center" wrapText="1"/>
      <protection hidden="1"/>
    </xf>
    <xf numFmtId="44" fontId="0" fillId="2" borderId="0" xfId="2" applyFont="1" applyFill="1" applyBorder="1" applyAlignment="1" applyProtection="1">
      <alignment vertical="center" wrapText="1"/>
      <protection hidden="1"/>
    </xf>
    <xf numFmtId="44" fontId="7" fillId="0" borderId="0" xfId="2" applyFont="1" applyBorder="1" applyAlignment="1" applyProtection="1">
      <alignment horizontal="center" vertical="center" wrapText="1"/>
      <protection hidden="1"/>
    </xf>
    <xf numFmtId="44" fontId="5" fillId="3" borderId="0" xfId="2" applyFont="1" applyFill="1" applyBorder="1" applyAlignment="1" applyProtection="1">
      <alignment horizontal="centerContinuous" vertical="center" wrapText="1"/>
      <protection hidden="1"/>
    </xf>
    <xf numFmtId="44" fontId="6" fillId="3" borderId="0" xfId="2" applyFont="1" applyFill="1" applyBorder="1" applyAlignment="1" applyProtection="1">
      <alignment horizontal="centerContinuous" vertical="center" wrapText="1"/>
      <protection hidden="1"/>
    </xf>
    <xf numFmtId="44" fontId="6" fillId="0" borderId="0" xfId="2" applyFont="1" applyBorder="1" applyAlignment="1" applyProtection="1">
      <alignment horizontal="centerContinuous" vertical="center" wrapText="1"/>
      <protection hidden="1"/>
    </xf>
    <xf numFmtId="44" fontId="5" fillId="0" borderId="0" xfId="2" applyFont="1" applyBorder="1" applyAlignment="1" applyProtection="1">
      <alignment horizontal="centerContinuous" vertical="center" wrapText="1"/>
      <protection hidden="1"/>
    </xf>
    <xf numFmtId="44" fontId="6" fillId="0" borderId="0" xfId="2" applyFont="1" applyBorder="1" applyAlignment="1" applyProtection="1">
      <alignment vertical="center" wrapText="1"/>
      <protection hidden="1"/>
    </xf>
    <xf numFmtId="44" fontId="5" fillId="0" borderId="0" xfId="2" applyFont="1" applyBorder="1" applyAlignment="1" applyProtection="1">
      <alignment horizontal="center" vertical="center" wrapText="1"/>
      <protection hidden="1"/>
    </xf>
    <xf numFmtId="44" fontId="0" fillId="0" borderId="0" xfId="2" applyFont="1" applyAlignment="1" applyProtection="1">
      <alignment wrapText="1"/>
      <protection hidden="1"/>
    </xf>
    <xf numFmtId="44" fontId="2" fillId="0" borderId="0" xfId="0" applyNumberFormat="1" applyFont="1" applyAlignment="1" applyProtection="1">
      <alignment wrapText="1"/>
      <protection hidden="1"/>
    </xf>
    <xf numFmtId="44" fontId="0" fillId="4" borderId="0" xfId="2" applyFont="1" applyFill="1" applyAlignment="1" applyProtection="1">
      <alignment wrapText="1"/>
      <protection locked="0"/>
    </xf>
    <xf numFmtId="44" fontId="5" fillId="4" borderId="0" xfId="2" applyFont="1" applyFill="1" applyBorder="1" applyAlignment="1" applyProtection="1">
      <alignment vertical="center" wrapText="1"/>
      <protection locked="0"/>
    </xf>
    <xf numFmtId="44" fontId="0" fillId="4" borderId="0" xfId="2" applyFont="1" applyFill="1" applyBorder="1" applyAlignment="1" applyProtection="1">
      <alignment vertical="center" wrapText="1"/>
      <protection locked="0"/>
    </xf>
    <xf numFmtId="44" fontId="6" fillId="4" borderId="0" xfId="2" applyFont="1" applyFill="1" applyBorder="1" applyAlignment="1" applyProtection="1">
      <alignment vertical="center" wrapText="1"/>
      <protection locked="0"/>
    </xf>
    <xf numFmtId="44" fontId="6" fillId="4" borderId="0" xfId="2" applyFont="1" applyFill="1" applyBorder="1" applyAlignment="1" applyProtection="1">
      <alignment horizontal="centerContinuous" vertical="center" wrapText="1"/>
      <protection locked="0"/>
    </xf>
    <xf numFmtId="44" fontId="5" fillId="4" borderId="0" xfId="2" applyFont="1" applyFill="1" applyBorder="1" applyAlignment="1" applyProtection="1">
      <alignment horizontal="center" vertical="center" wrapText="1"/>
      <protection locked="0"/>
    </xf>
    <xf numFmtId="44" fontId="0" fillId="4" borderId="0" xfId="0" applyNumberFormat="1" applyFill="1" applyProtection="1">
      <protection locked="0"/>
    </xf>
    <xf numFmtId="0" fontId="7" fillId="3" borderId="0" xfId="0" applyFont="1" applyFill="1" applyAlignment="1">
      <alignment horizontal="centerContinuous" vertical="center" wrapText="1"/>
    </xf>
  </cellXfs>
  <cellStyles count="3">
    <cellStyle name="Comma" xfId="1" builtinId="3"/>
    <cellStyle name="Currency" xfId="2" builtinId="4"/>
    <cellStyle name="Normal" xfId="0" builtinId="0"/>
  </cellStyles>
  <dxfs count="27">
    <dxf>
      <font>
        <b/>
        <i/>
        <strike val="0"/>
        <condense val="0"/>
        <extend val="0"/>
        <outline val="0"/>
        <shadow val="0"/>
        <u val="none"/>
        <vertAlign val="baseline"/>
        <sz val="11"/>
        <color theme="1"/>
        <name val="Calibri"/>
        <family val="2"/>
        <scheme val="minor"/>
      </font>
      <numFmt numFmtId="34" formatCode="_(&quot;$&quot;* #,##0.00_);_(&quot;$&quot;* \(#,##0.00\);_(&quot;$&quot;* &quot;-&quot;??_);_(@_)"/>
      <alignment horizontal="general" vertical="bottom" textRotation="0" wrapText="1" indent="0" justifyLastLine="0" shrinkToFit="0" readingOrder="0"/>
      <protection locked="1" hidden="1"/>
    </dxf>
    <dxf>
      <font>
        <b/>
        <i/>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font>
        <b/>
        <i/>
        <strike val="0"/>
        <condense val="0"/>
        <extend val="0"/>
        <outline val="0"/>
        <shadow val="0"/>
        <u val="none"/>
        <vertAlign val="baseline"/>
        <sz val="11"/>
        <color theme="1"/>
        <name val="Calibri"/>
        <family val="2"/>
        <scheme val="minor"/>
      </font>
      <numFmt numFmtId="34" formatCode="_(&quot;$&quot;* #,##0.00_);_(&quot;$&quot;* \(#,##0.00\);_(&quot;$&quot;* &quot;-&quot;??_);_(@_)"/>
      <protection locked="1" hidden="1"/>
    </dxf>
    <dxf>
      <font>
        <b/>
        <i/>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numFmt numFmtId="3" formatCode="#,##0"/>
    </dxf>
    <dxf>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dxf>
    <dxf>
      <font>
        <strike val="0"/>
        <outline val="0"/>
        <shadow val="0"/>
        <u val="none"/>
        <vertAlign val="baseline"/>
        <sz val="11"/>
        <name val="Calibri"/>
        <family val="2"/>
        <scheme val="minor"/>
      </font>
      <alignment horizontal="center" vertical="center" textRotation="0" wrapText="1" indent="0" justifyLastLine="0" shrinkToFit="0" readingOrder="0"/>
    </dxf>
    <dxf>
      <alignment textRotation="0" wrapText="1"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7</xdr:col>
      <xdr:colOff>0</xdr:colOff>
      <xdr:row>1</xdr:row>
      <xdr:rowOff>0</xdr:rowOff>
    </xdr:from>
    <xdr:to>
      <xdr:col>14</xdr:col>
      <xdr:colOff>561975</xdr:colOff>
      <xdr:row>3</xdr:row>
      <xdr:rowOff>276225</xdr:rowOff>
    </xdr:to>
    <xdr:sp macro="" textlink="">
      <xdr:nvSpPr>
        <xdr:cNvPr id="2" name="TextBox 1">
          <a:extLst>
            <a:ext uri="{FF2B5EF4-FFF2-40B4-BE49-F238E27FC236}">
              <a16:creationId xmlns:a16="http://schemas.microsoft.com/office/drawing/2014/main" id="{2482539F-2655-46E1-9948-CB16616EEF26}"/>
            </a:ext>
          </a:extLst>
        </xdr:cNvPr>
        <xdr:cNvSpPr txBox="1"/>
      </xdr:nvSpPr>
      <xdr:spPr>
        <a:xfrm>
          <a:off x="12934950" y="381000"/>
          <a:ext cx="4829175" cy="847725"/>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rPr>
            <a:t>Input proposed pricing into Yellow shaded cells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1</xdr:row>
      <xdr:rowOff>0</xdr:rowOff>
    </xdr:from>
    <xdr:to>
      <xdr:col>14</xdr:col>
      <xdr:colOff>561975</xdr:colOff>
      <xdr:row>4</xdr:row>
      <xdr:rowOff>85725</xdr:rowOff>
    </xdr:to>
    <xdr:sp macro="" textlink="">
      <xdr:nvSpPr>
        <xdr:cNvPr id="2" name="TextBox 1">
          <a:extLst>
            <a:ext uri="{FF2B5EF4-FFF2-40B4-BE49-F238E27FC236}">
              <a16:creationId xmlns:a16="http://schemas.microsoft.com/office/drawing/2014/main" id="{FB2E1AE2-491A-4096-8A5B-2FC7D3DC4732}"/>
            </a:ext>
          </a:extLst>
        </xdr:cNvPr>
        <xdr:cNvSpPr txBox="1"/>
      </xdr:nvSpPr>
      <xdr:spPr>
        <a:xfrm>
          <a:off x="9477375" y="190500"/>
          <a:ext cx="4829175" cy="847725"/>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rPr>
            <a:t>Input proposed pricing into Yellow shaded cells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0</xdr:colOff>
      <xdr:row>1</xdr:row>
      <xdr:rowOff>0</xdr:rowOff>
    </xdr:from>
    <xdr:to>
      <xdr:col>15</xdr:col>
      <xdr:colOff>561975</xdr:colOff>
      <xdr:row>5</xdr:row>
      <xdr:rowOff>85725</xdr:rowOff>
    </xdr:to>
    <xdr:sp macro="" textlink="">
      <xdr:nvSpPr>
        <xdr:cNvPr id="3" name="TextBox 2">
          <a:extLst>
            <a:ext uri="{FF2B5EF4-FFF2-40B4-BE49-F238E27FC236}">
              <a16:creationId xmlns:a16="http://schemas.microsoft.com/office/drawing/2014/main" id="{DB973A13-85E8-41BB-BB13-C43B3568283C}"/>
            </a:ext>
          </a:extLst>
        </xdr:cNvPr>
        <xdr:cNvSpPr txBox="1"/>
      </xdr:nvSpPr>
      <xdr:spPr>
        <a:xfrm>
          <a:off x="8258175" y="381000"/>
          <a:ext cx="4829175" cy="847725"/>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rPr>
            <a:t>Input proposed pricing into Yellow shaded cells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66675</xdr:colOff>
      <xdr:row>1</xdr:row>
      <xdr:rowOff>66675</xdr:rowOff>
    </xdr:from>
    <xdr:to>
      <xdr:col>13</xdr:col>
      <xdr:colOff>190500</xdr:colOff>
      <xdr:row>30</xdr:row>
      <xdr:rowOff>152400</xdr:rowOff>
    </xdr:to>
    <xdr:sp macro="" textlink="">
      <xdr:nvSpPr>
        <xdr:cNvPr id="2" name="TextBox 1">
          <a:extLst>
            <a:ext uri="{FF2B5EF4-FFF2-40B4-BE49-F238E27FC236}">
              <a16:creationId xmlns:a16="http://schemas.microsoft.com/office/drawing/2014/main" id="{E2DB9CB6-3787-B89A-F2F3-D2768E7BD48B}"/>
            </a:ext>
          </a:extLst>
        </xdr:cNvPr>
        <xdr:cNvSpPr txBox="1"/>
      </xdr:nvSpPr>
      <xdr:spPr>
        <a:xfrm>
          <a:off x="676275" y="257175"/>
          <a:ext cx="7439025" cy="5610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spcBef>
              <a:spcPts val="600"/>
            </a:spcBef>
            <a:spcAft>
              <a:spcPts val="600"/>
            </a:spcAft>
            <a:buNone/>
            <a:tabLst>
              <a:tab pos="457200" algn="l"/>
              <a:tab pos="914400" algn="l"/>
              <a:tab pos="1371600" algn="l"/>
              <a:tab pos="457200" algn="l"/>
            </a:tabLst>
          </a:pPr>
          <a:r>
            <a:rPr lang="en-US" sz="1100">
              <a:solidFill>
                <a:srgbClr val="000000"/>
              </a:solidFill>
              <a:effectLst/>
              <a:latin typeface="Aptos Display" panose="020B0004020202020204" pitchFamily="34" charset="0"/>
              <a:ea typeface="Times New Roman" panose="02020603050405020304" pitchFamily="18" charset="0"/>
              <a:cs typeface="Times New Roman" panose="02020603050405020304" pitchFamily="18" charset="0"/>
            </a:rPr>
            <a:t>These schedules are for pricing/payment purposes. Refer to 52.212-1, Instructions to Offerors for business proposal requirements. Evaluation criteria used by the Forest Service for proposals is located in 52.212-2 of this solicitation.</a:t>
          </a:r>
          <a:endParaRPr lang="en-US" sz="1200">
            <a:solidFill>
              <a:srgbClr val="000000"/>
            </a:solidFill>
            <a:effectLst/>
            <a:latin typeface="Aptos Display" panose="020B0004020202020204" pitchFamily="34" charset="0"/>
            <a:ea typeface="Times New Roman" panose="02020603050405020304" pitchFamily="18" charset="0"/>
            <a:cs typeface="Times New Roman" panose="02020603050405020304" pitchFamily="18" charset="0"/>
          </a:endParaRPr>
        </a:p>
        <a:p>
          <a:pPr marL="0" marR="0">
            <a:spcBef>
              <a:spcPts val="600"/>
            </a:spcBef>
            <a:spcAft>
              <a:spcPts val="600"/>
            </a:spcAft>
            <a:buNone/>
            <a:tabLst>
              <a:tab pos="457200" algn="l"/>
              <a:tab pos="914400" algn="l"/>
              <a:tab pos="1371600" algn="l"/>
              <a:tab pos="457200" algn="l"/>
            </a:tabLst>
          </a:pPr>
          <a:r>
            <a:rPr kumimoji="0" lang="en-US" sz="1100" b="0" i="0" u="none" strike="noStrike" kern="0" cap="none" spc="0" normalizeH="0" baseline="0" noProof="0">
              <a:ln>
                <a:noFill/>
              </a:ln>
              <a:solidFill>
                <a:srgbClr val="000000"/>
              </a:solidFill>
              <a:effectLst/>
              <a:uLnTx/>
              <a:uFillTx/>
              <a:latin typeface="Aptos Narrow" panose="02110004020202020204"/>
              <a:ea typeface="Times New Roman" panose="02020603050405020304" pitchFamily="18" charset="0"/>
              <a:cs typeface="Times New Roman" panose="02020603050405020304" pitchFamily="18" charset="0"/>
            </a:rPr>
            <a:t>Offeror to input unit price into </a:t>
          </a:r>
          <a:r>
            <a:rPr kumimoji="0" lang="en-US" sz="1100" b="0" i="0" u="none" strike="noStrike" kern="0" cap="none" spc="0" normalizeH="0" baseline="0" noProof="0">
              <a:ln>
                <a:noFill/>
              </a:ln>
              <a:solidFill>
                <a:sysClr val="windowText" lastClr="000000"/>
              </a:solidFill>
              <a:effectLst/>
              <a:uLnTx/>
              <a:uFillTx/>
              <a:latin typeface="Aptos Narrow" panose="02110004020202020204"/>
              <a:ea typeface="Times New Roman" panose="02020603050405020304" pitchFamily="18" charset="0"/>
              <a:cs typeface="Times New Roman" panose="02020603050405020304" pitchFamily="18" charset="0"/>
            </a:rPr>
            <a:t>yellow</a:t>
          </a:r>
          <a:r>
            <a:rPr kumimoji="0" lang="en-US" sz="1100" b="0" i="0" u="none" strike="noStrike" kern="0" cap="none" spc="0" normalizeH="0" baseline="0" noProof="0">
              <a:ln>
                <a:noFill/>
              </a:ln>
              <a:solidFill>
                <a:srgbClr val="000000"/>
              </a:solidFill>
              <a:effectLst/>
              <a:uLnTx/>
              <a:uFillTx/>
              <a:latin typeface="Aptos Narrow" panose="02110004020202020204"/>
              <a:ea typeface="Times New Roman" panose="02020603050405020304" pitchFamily="18" charset="0"/>
              <a:cs typeface="Times New Roman" panose="02020603050405020304" pitchFamily="18" charset="0"/>
            </a:rPr>
            <a:t> shaded cells. </a:t>
          </a:r>
          <a:r>
            <a:rPr lang="en-US" sz="1100">
              <a:solidFill>
                <a:srgbClr val="000000"/>
              </a:solidFill>
              <a:effectLst/>
              <a:latin typeface="Aptos Display" panose="020B0004020202020204" pitchFamily="34" charset="0"/>
              <a:ea typeface="Times New Roman" panose="02020603050405020304" pitchFamily="18" charset="0"/>
              <a:cs typeface="Times New Roman" panose="02020603050405020304" pitchFamily="18" charset="0"/>
            </a:rPr>
            <a:t>Price Proposals must be provided on all Items in Schedules: Mandatory  and Optional Work Items and Timber or other products Removal Price Schedule. Unit prices prevail. Item numbers with an '*' indicates line item may be eligible for price adjustment. </a:t>
          </a:r>
          <a:endParaRPr lang="en-US" sz="1200">
            <a:solidFill>
              <a:srgbClr val="000000"/>
            </a:solidFill>
            <a:effectLst/>
            <a:latin typeface="Aptos Display" panose="020B0004020202020204" pitchFamily="34" charset="0"/>
            <a:ea typeface="Times New Roman" panose="02020603050405020304" pitchFamily="18" charset="0"/>
            <a:cs typeface="Times New Roman" panose="02020603050405020304" pitchFamily="18" charset="0"/>
          </a:endParaRPr>
        </a:p>
        <a:p>
          <a:pPr marL="0" marR="0">
            <a:spcBef>
              <a:spcPts val="600"/>
            </a:spcBef>
            <a:spcAft>
              <a:spcPts val="600"/>
            </a:spcAft>
            <a:buNone/>
            <a:tabLst>
              <a:tab pos="457200" algn="l"/>
              <a:tab pos="914400" algn="l"/>
              <a:tab pos="1371600" algn="l"/>
            </a:tabLst>
          </a:pPr>
          <a:r>
            <a:rPr lang="en-US" sz="1100">
              <a:solidFill>
                <a:srgbClr val="000000"/>
              </a:solidFill>
              <a:effectLst/>
              <a:latin typeface="Aptos Display" panose="020B0004020202020204" pitchFamily="34" charset="0"/>
              <a:ea typeface="Times New Roman" panose="02020603050405020304" pitchFamily="18" charset="0"/>
              <a:cs typeface="Times New Roman" panose="02020603050405020304" pitchFamily="18" charset="0"/>
            </a:rPr>
            <a:t>Offerors are advised to base proposed pricing solely on current conditions and shall not include any upward adjustments for potential future risks or contingencies. Wage determinations will be updated annually no later than the award anniversary and as optional line items are exercised.  Additionally, an Economic Price Adjustment provision for fuel surcharges is included within this solicitation and will govern allowable price adjustments related to fuel. No other anticipatory cost escalations will be considered.</a:t>
          </a:r>
          <a:endParaRPr lang="en-US" sz="1200">
            <a:solidFill>
              <a:srgbClr val="000000"/>
            </a:solidFill>
            <a:effectLst/>
            <a:latin typeface="Aptos Display" panose="020B0004020202020204" pitchFamily="34" charset="0"/>
            <a:ea typeface="Times New Roman" panose="02020603050405020304" pitchFamily="18" charset="0"/>
            <a:cs typeface="Times New Roman" panose="02020603050405020304" pitchFamily="18" charset="0"/>
          </a:endParaRPr>
        </a:p>
        <a:p>
          <a:pPr marL="0" marR="0">
            <a:spcBef>
              <a:spcPts val="600"/>
            </a:spcBef>
            <a:spcAft>
              <a:spcPts val="600"/>
            </a:spcAft>
            <a:buNone/>
            <a:tabLst>
              <a:tab pos="457200" algn="l"/>
              <a:tab pos="914400" algn="l"/>
              <a:tab pos="1371600" algn="l"/>
              <a:tab pos="457200" algn="l"/>
            </a:tabLst>
          </a:pPr>
          <a:r>
            <a:rPr lang="en-US" sz="1100">
              <a:solidFill>
                <a:srgbClr val="000000"/>
              </a:solidFill>
              <a:effectLst/>
              <a:latin typeface="Aptos Display" panose="020B0004020202020204" pitchFamily="34" charset="0"/>
              <a:ea typeface="Times New Roman" panose="02020603050405020304" pitchFamily="18" charset="0"/>
              <a:cs typeface="Times New Roman" panose="02020603050405020304" pitchFamily="18" charset="0"/>
            </a:rPr>
            <a:t>The following apply to Road Reconstruction requirements only:</a:t>
          </a:r>
          <a:endParaRPr lang="en-US" sz="1200">
            <a:solidFill>
              <a:srgbClr val="000000"/>
            </a:solidFill>
            <a:effectLst/>
            <a:latin typeface="Aptos Display" panose="020B0004020202020204" pitchFamily="34" charset="0"/>
            <a:ea typeface="Times New Roman" panose="02020603050405020304" pitchFamily="18" charset="0"/>
            <a:cs typeface="Times New Roman" panose="02020603050405020304" pitchFamily="18" charset="0"/>
          </a:endParaRPr>
        </a:p>
        <a:p>
          <a:pPr marL="342900" marR="0" lvl="0" indent="-342900">
            <a:spcBef>
              <a:spcPts val="600"/>
            </a:spcBef>
            <a:spcAft>
              <a:spcPts val="600"/>
            </a:spcAft>
            <a:buSzPts val="1100"/>
            <a:buFont typeface="+mj-lt"/>
            <a:buAutoNum type="alphaUcPeriod"/>
            <a:tabLst>
              <a:tab pos="457200" algn="l"/>
              <a:tab pos="914400" algn="l"/>
              <a:tab pos="1371600" algn="l"/>
              <a:tab pos="457200" algn="l"/>
            </a:tabLst>
          </a:pPr>
          <a:r>
            <a:rPr lang="en-US" sz="1100">
              <a:solidFill>
                <a:srgbClr val="000000"/>
              </a:solidFill>
              <a:effectLst/>
              <a:latin typeface="Aptos Display" panose="020B0004020202020204" pitchFamily="34" charset="0"/>
              <a:ea typeface="Times New Roman" panose="02020603050405020304" pitchFamily="18" charset="0"/>
              <a:cs typeface="Times New Roman" panose="02020603050405020304" pitchFamily="18" charset="0"/>
            </a:rPr>
            <a:t>For Item 2-Road Reconstruction, the estimated price magnitude for mandatory reconstrucion work is between $350,000 and $550,000.</a:t>
          </a:r>
          <a:endParaRPr lang="en-US" sz="1200">
            <a:solidFill>
              <a:srgbClr val="000000"/>
            </a:solidFill>
            <a:effectLst/>
            <a:latin typeface="Aptos Display" panose="020B0004020202020204" pitchFamily="34" charset="0"/>
            <a:ea typeface="Times New Roman" panose="02020603050405020304" pitchFamily="18" charset="0"/>
            <a:cs typeface="Times New Roman" panose="02020603050405020304" pitchFamily="18" charset="0"/>
          </a:endParaRPr>
        </a:p>
        <a:p>
          <a:pPr marL="342900" marR="0" lvl="0" indent="-342900">
            <a:spcBef>
              <a:spcPts val="600"/>
            </a:spcBef>
            <a:spcAft>
              <a:spcPts val="600"/>
            </a:spcAft>
            <a:buSzPts val="1100"/>
            <a:buFont typeface="+mj-lt"/>
            <a:buAutoNum type="alphaUcPeriod"/>
            <a:tabLst>
              <a:tab pos="457200" algn="l"/>
              <a:tab pos="914400" algn="l"/>
              <a:tab pos="1371600" algn="l"/>
            </a:tabLst>
          </a:pPr>
          <a:r>
            <a:rPr lang="en-US" sz="1100">
              <a:solidFill>
                <a:srgbClr val="000000"/>
              </a:solidFill>
              <a:effectLst/>
              <a:latin typeface="Aptos Display" panose="020B0004020202020204" pitchFamily="34" charset="0"/>
              <a:ea typeface="Times New Roman" panose="02020603050405020304" pitchFamily="18" charset="0"/>
              <a:cs typeface="Times New Roman" panose="02020603050405020304" pitchFamily="18" charset="0"/>
            </a:rPr>
            <a:t>A Bid Guarantee of 20% of the proposed price for mandatory reconstruction requirements is required with proposals. Do not take optional item 2 reconstrucion pricing into account when determining the bid guarnartee. Failure to furnish a bid guarantee in the proper form and amount, by the stated response date and time may result in an offeror being determined unresponsive and rejection of the proposal. </a:t>
          </a:r>
          <a:endParaRPr lang="en-US" sz="1200">
            <a:solidFill>
              <a:srgbClr val="000000"/>
            </a:solidFill>
            <a:effectLst/>
            <a:latin typeface="Aptos Display" panose="020B0004020202020204" pitchFamily="34" charset="0"/>
            <a:ea typeface="Times New Roman" panose="02020603050405020304" pitchFamily="18" charset="0"/>
            <a:cs typeface="Times New Roman" panose="02020603050405020304" pitchFamily="18" charset="0"/>
          </a:endParaRPr>
        </a:p>
        <a:p>
          <a:pPr marL="342900" marR="0" lvl="0" indent="-342900">
            <a:spcBef>
              <a:spcPts val="600"/>
            </a:spcBef>
            <a:spcAft>
              <a:spcPts val="600"/>
            </a:spcAft>
            <a:buSzPts val="1100"/>
            <a:buFont typeface="+mj-lt"/>
            <a:buAutoNum type="alphaUcPeriod"/>
            <a:tabLst>
              <a:tab pos="457200" algn="l"/>
              <a:tab pos="914400" algn="l"/>
              <a:tab pos="1371600" algn="l"/>
              <a:tab pos="457200" algn="l"/>
            </a:tabLst>
          </a:pPr>
          <a:r>
            <a:rPr lang="en-US" sz="1100">
              <a:solidFill>
                <a:srgbClr val="000000"/>
              </a:solidFill>
              <a:effectLst/>
              <a:latin typeface="Aptos Display" panose="020B0004020202020204" pitchFamily="34" charset="0"/>
              <a:ea typeface="Times New Roman" panose="02020603050405020304" pitchFamily="18" charset="0"/>
              <a:cs typeface="Times New Roman" panose="02020603050405020304" pitchFamily="18" charset="0"/>
            </a:rPr>
            <a:t>Per FAR 28.102-3, Alternate Payment Protections are required for construction projects greater than $35,000 and shall be provided within 10 days of award.    </a:t>
          </a:r>
          <a:endParaRPr lang="en-US" sz="1200">
            <a:solidFill>
              <a:srgbClr val="000000"/>
            </a:solidFill>
            <a:effectLst/>
            <a:latin typeface="Aptos Display" panose="020B0004020202020204" pitchFamily="34" charset="0"/>
            <a:ea typeface="Times New Roman" panose="02020603050405020304" pitchFamily="18" charset="0"/>
            <a:cs typeface="Times New Roman" panose="02020603050405020304" pitchFamily="18" charset="0"/>
          </a:endParaRPr>
        </a:p>
        <a:p>
          <a:pPr marL="342900" marR="0" lvl="0" indent="-342900">
            <a:spcBef>
              <a:spcPts val="600"/>
            </a:spcBef>
            <a:spcAft>
              <a:spcPts val="600"/>
            </a:spcAft>
            <a:buSzPts val="1100"/>
            <a:buFont typeface="+mj-lt"/>
            <a:buAutoNum type="alphaUcPeriod"/>
            <a:tabLst>
              <a:tab pos="457200" algn="l"/>
              <a:tab pos="914400" algn="l"/>
              <a:tab pos="1371600" algn="l"/>
              <a:tab pos="457200" algn="l"/>
            </a:tabLst>
          </a:pPr>
          <a:r>
            <a:rPr lang="en-US" sz="1100">
              <a:solidFill>
                <a:srgbClr val="000000"/>
              </a:solidFill>
              <a:effectLst/>
              <a:latin typeface="Aptos Display" panose="020B0004020202020204" pitchFamily="34" charset="0"/>
              <a:ea typeface="Times New Roman" panose="02020603050405020304" pitchFamily="18" charset="0"/>
              <a:cs typeface="Times New Roman" panose="02020603050405020304" pitchFamily="18" charset="0"/>
            </a:rPr>
            <a:t>Davis-Bacon wage rates.</a:t>
          </a:r>
        </a:p>
        <a:p>
          <a:pPr marL="342900" marR="0" lvl="0" indent="-342900" defTabSz="914400" eaLnBrk="1" fontAlgn="auto" latinLnBrk="0" hangingPunct="1">
            <a:lnSpc>
              <a:spcPct val="100000"/>
            </a:lnSpc>
            <a:spcBef>
              <a:spcPts val="600"/>
            </a:spcBef>
            <a:spcAft>
              <a:spcPts val="600"/>
            </a:spcAft>
            <a:buClrTx/>
            <a:buSzPts val="1100"/>
            <a:buFont typeface="+mj-lt"/>
            <a:buAutoNum type="alphaUcPeriod"/>
            <a:tabLst>
              <a:tab pos="457200" algn="l"/>
              <a:tab pos="914400" algn="l"/>
              <a:tab pos="1371600" algn="l"/>
              <a:tab pos="457200" algn="l"/>
            </a:tabLst>
            <a:defRPr/>
          </a:pPr>
          <a:r>
            <a:rPr kumimoji="0" lang="en-US" sz="1100" b="0" i="0" u="none" strike="noStrike" kern="0" cap="none" spc="0" normalizeH="0" baseline="0" noProof="0">
              <a:ln>
                <a:noFill/>
              </a:ln>
              <a:solidFill>
                <a:prstClr val="black"/>
              </a:solidFill>
              <a:effectLst/>
              <a:uLnTx/>
              <a:uFillTx/>
              <a:latin typeface="+mn-lt"/>
              <a:ea typeface="+mn-ea"/>
              <a:cs typeface="+mn-cs"/>
            </a:rPr>
            <a:t>Pricing for Road Reconstruction requirements in optional contract areas B-F will be determined after completion of Road Survey using rates from item 7. </a:t>
          </a: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342900" marR="0" lvl="0" indent="-342900">
            <a:spcBef>
              <a:spcPts val="600"/>
            </a:spcBef>
            <a:spcAft>
              <a:spcPts val="600"/>
            </a:spcAft>
            <a:buSzPts val="1100"/>
            <a:buFont typeface="+mj-lt"/>
            <a:buAutoNum type="alphaUcPeriod"/>
            <a:tabLst>
              <a:tab pos="457200" algn="l"/>
              <a:tab pos="914400" algn="l"/>
              <a:tab pos="1371600" algn="l"/>
              <a:tab pos="457200" algn="l"/>
            </a:tabLst>
          </a:pPr>
          <a:endParaRPr lang="en-US" sz="1200">
            <a:solidFill>
              <a:srgbClr val="000000"/>
            </a:solidFill>
            <a:effectLst/>
            <a:latin typeface="Aptos Display" panose="020B0004020202020204" pitchFamily="34" charset="0"/>
            <a:ea typeface="Times New Roman" panose="02020603050405020304" pitchFamily="18" charset="0"/>
            <a:cs typeface="Times New Roman" panose="02020603050405020304" pitchFamily="18" charset="0"/>
          </a:endParaRPr>
        </a:p>
        <a:p>
          <a:pPr marL="0" marR="0" algn="ctr" hangingPunct="0">
            <a:buNone/>
            <a:tabLst>
              <a:tab pos="228600" algn="l"/>
              <a:tab pos="457200" algn="l"/>
              <a:tab pos="685800" algn="l"/>
              <a:tab pos="914400" algn="l"/>
              <a:tab pos="1143000" algn="l"/>
              <a:tab pos="1371600" algn="l"/>
              <a:tab pos="1600200" algn="l"/>
              <a:tab pos="1828800" algn="l"/>
              <a:tab pos="2057400" algn="l"/>
              <a:tab pos="2286000" algn="l"/>
              <a:tab pos="2514600" algn="l"/>
              <a:tab pos="2743200" algn="l"/>
              <a:tab pos="2971800" algn="l"/>
              <a:tab pos="3200400" algn="l"/>
              <a:tab pos="3429000" algn="l"/>
              <a:tab pos="3657600" algn="l"/>
              <a:tab pos="3886200" algn="l"/>
              <a:tab pos="4114800" algn="l"/>
              <a:tab pos="4343400" algn="l"/>
              <a:tab pos="4572000" algn="l"/>
              <a:tab pos="4800600" algn="l"/>
              <a:tab pos="5029200" algn="l"/>
              <a:tab pos="5257800" algn="l"/>
              <a:tab pos="5486400" algn="l"/>
              <a:tab pos="5715000" algn="l"/>
              <a:tab pos="5943600" algn="l"/>
              <a:tab pos="6172200" algn="l"/>
              <a:tab pos="6400800" algn="l"/>
              <a:tab pos="6629400" algn="l"/>
              <a:tab pos="6858000" algn="l"/>
              <a:tab pos="7086600" algn="l"/>
            </a:tabLst>
          </a:pPr>
          <a:r>
            <a:rPr lang="en-US" sz="1100" b="1">
              <a:effectLst/>
              <a:latin typeface="Aptos Display" panose="020B0004020202020204" pitchFamily="34" charset="0"/>
              <a:ea typeface="Times New Roman" panose="02020603050405020304" pitchFamily="18" charset="0"/>
            </a:rPr>
            <a:t>PERIOD OF PERFORMANCE IS FROM DATE OF AWARD THROUGH OCTOBER 15, 2037</a:t>
          </a:r>
          <a:endParaRPr lang="en-US" sz="1200">
            <a:effectLst/>
            <a:latin typeface="Aptos Display" panose="020B0004020202020204" pitchFamily="34" charset="0"/>
            <a:ea typeface="Times New Roman" panose="02020603050405020304" pitchFamily="18" charset="0"/>
          </a:endParaRPr>
        </a:p>
        <a:p>
          <a:endParaRPr lang="en-US" sz="1100"/>
        </a:p>
      </xdr:txBody>
    </xdr:sp>
    <xdr:clientData/>
  </xdr:twoCellAnchor>
</xdr:wsDr>
</file>

<file path=xl/persons/person.xml><?xml version="1.0" encoding="utf-8"?>
<personList xmlns="http://schemas.microsoft.com/office/spreadsheetml/2018/threadedcomments" xmlns:x="http://schemas.openxmlformats.org/spreadsheetml/2006/main">
  <person displayName="Daigle, Matt- FS, RAPID CITY, SD" id="{CADFC192-87CD-4F37-A192-4C114769BBEC}" userId="S-1-5-21-2443529608-3098792306-3041422421-282322"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6FEAE3E-4F76-4D70-A2D1-206F2112407A}" name="EOTW_Mand" displayName="EOTW_Mand" ref="A1:F44" totalsRowCount="1" headerRowDxfId="26" dataDxfId="25">
  <autoFilter ref="A1:F43" xr:uid="{16FEAE3E-4F76-4D70-A2D1-206F2112407A}">
    <filterColumn colId="0" hiddenButton="1"/>
    <filterColumn colId="1" hiddenButton="1"/>
    <filterColumn colId="2" hiddenButton="1"/>
    <filterColumn colId="3" hiddenButton="1"/>
    <filterColumn colId="4" hiddenButton="1"/>
    <filterColumn colId="5" hiddenButton="1"/>
  </autoFilter>
  <tableColumns count="6">
    <tableColumn id="1" xr3:uid="{A302E63F-5632-4473-AD82-2BE83E6F51C7}" name="Item No." dataDxfId="11" totalsRowDxfId="5"/>
    <tableColumn id="2" xr3:uid="{E21BB90F-7751-4534-BE97-D6068B460EB5}" name="Description of Mandatory Work Activities" dataDxfId="10" totalsRowDxfId="4"/>
    <tableColumn id="3" xr3:uid="{6487D9EB-A22E-451E-9F32-87A941C91A6A}" name="Unit" dataDxfId="9" totalsRowDxfId="3"/>
    <tableColumn id="4" xr3:uid="{79A28B06-0A99-4ABF-81A5-715AB3F99D4B}" name="Estimated Quantity" dataDxfId="8" totalsRowDxfId="2"/>
    <tableColumn id="5" xr3:uid="{0A8DE11A-E6F3-4713-9285-1642F3D9250D}" name="Unit Price" totalsRowLabel="Mandatory Total " dataDxfId="7" totalsRowDxfId="1"/>
    <tableColumn id="6" xr3:uid="{B2CED411-D754-4D43-8ADC-1DF2A5407E30}" name="Total Price" totalsRowFunction="custom" dataDxfId="6" totalsRowDxfId="0">
      <totalsRowFormula>SUM(F41:F43,F36:F39,F9:F34,F3:F7)</totalsRowFormula>
    </tableColumn>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A67178-BA58-4E8C-8F88-6DE4A36A8228}" name="EOTW_OPT" displayName="EOTW_OPT" ref="A1:F200" totalsRowShown="0" headerRowDxfId="24" dataDxfId="23" tableBorderDxfId="22">
  <autoFilter ref="A1:F200" xr:uid="{E8C140DC-AF5F-4E86-9EEF-EEFCF3EF1694}">
    <filterColumn colId="0" hiddenButton="1"/>
    <filterColumn colId="1" hiddenButton="1"/>
    <filterColumn colId="2" hiddenButton="1"/>
    <filterColumn colId="3" hiddenButton="1"/>
    <filterColumn colId="4" hiddenButton="1"/>
    <filterColumn colId="5" hiddenButton="1"/>
  </autoFilter>
  <tableColumns count="6">
    <tableColumn id="1" xr3:uid="{F9E73B5A-C3E5-4056-AACC-659BD197DF3C}" name="Item No." dataDxfId="21"/>
    <tableColumn id="2" xr3:uid="{58767F29-B341-4799-8341-6F3837978252}" name="Description of Optional Work Activities" dataDxfId="20"/>
    <tableColumn id="3" xr3:uid="{C6CF3226-A7A1-4AA3-86D1-6BFCB30211BE}" name="Unit" dataDxfId="19"/>
    <tableColumn id="4" xr3:uid="{C56444FC-2B07-459D-8114-E7CCE1B42011}" name="Estimated Quantitity" dataDxfId="18"/>
    <tableColumn id="5" xr3:uid="{5BE68D77-3C8F-47BE-ADB4-F542D7D644EA}" name="Unit Price" dataDxfId="17"/>
    <tableColumn id="6" xr3:uid="{1AAFD503-FD54-45CF-9FED-1325058820FC}" name="Total Price" dataDxfId="16"/>
  </tableColumns>
  <tableStyleInfo name="TableStyleMedium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A4D342F-E393-4F9C-8C2F-75E47DB6CE12}" name="Table1" displayName="Table1" ref="A1:G6" totalsRowCount="1" headerRowDxfId="15">
  <autoFilter ref="A1:G5" xr:uid="{8A4D342F-E393-4F9C-8C2F-75E47DB6CE12}">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AA00929E-5205-41E6-9542-D9E4F522F62E}" name="SPECIES"/>
    <tableColumn id="2" xr3:uid="{9F7B35D2-C2A4-4878-906B-740863156CDC}" name="PRODUCT"/>
    <tableColumn id="3" xr3:uid="{7E103C11-6B20-4381-80CC-A24F22AA928D}" name="ESTIMATED QUANTITY" dataDxfId="14"/>
    <tableColumn id="4" xr3:uid="{B618E1FC-0870-4FBB-B3FD-CBF8517BF7DB}" name="UNIT OF MEASURE"/>
    <tableColumn id="5" xr3:uid="{DD85F404-7AD4-469A-AAD2-99E0E054111E}" name="MINIMUM ACCEPTABLE OFFER"/>
    <tableColumn id="6" xr3:uid="{31537B72-4F2C-4200-87D1-0CA32ADC642C}" name="OFFER" totalsRowLabel="Total All Products" totalsRowDxfId="13"/>
    <tableColumn id="7" xr3:uid="{12B6965F-3936-4AA5-94CB-B29458CC1B5F}" name="TOTAL OFFER" totalsRowFunction="sum" totalsRowDxfId="12"/>
  </tableColumns>
  <tableStyleInfo name="TableStyleMedium15"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44" dT="2026-06-03T15:15:54.32" personId="{CADFC192-87CD-4F37-A192-4C114769BBEC}" id="{9F21D2AC-FD3F-42DA-9240-C788C2B84A3C}">
    <text>Cubic Yards per mile</text>
  </threadedComment>
</ThreadedComments>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5CAE1-F63D-4D93-8ECC-A4BAAF0F6B59}">
  <dimension ref="A1:K46"/>
  <sheetViews>
    <sheetView workbookViewId="0">
      <pane ySplit="1" topLeftCell="A2" activePane="bottomLeft" state="frozen"/>
      <selection pane="bottomLeft" activeCell="J18" sqref="J18"/>
    </sheetView>
  </sheetViews>
  <sheetFormatPr defaultRowHeight="15" x14ac:dyDescent="0.25"/>
  <cols>
    <col min="1" max="1" width="8.7109375" bestFit="1" customWidth="1"/>
    <col min="2" max="2" width="105.140625" customWidth="1"/>
    <col min="3" max="3" width="17.7109375" bestFit="1" customWidth="1"/>
    <col min="4" max="4" width="16" customWidth="1"/>
    <col min="5" max="5" width="15" customWidth="1"/>
    <col min="6" max="6" width="22.28515625" customWidth="1"/>
  </cols>
  <sheetData>
    <row r="1" spans="1:11" s="7" customFormat="1" ht="30" customHeight="1" x14ac:dyDescent="0.25">
      <c r="A1" s="3" t="s">
        <v>149</v>
      </c>
      <c r="B1" s="3" t="s">
        <v>326</v>
      </c>
      <c r="C1" s="3" t="s">
        <v>148</v>
      </c>
      <c r="D1" s="3" t="s">
        <v>187</v>
      </c>
      <c r="E1" s="3" t="s">
        <v>147</v>
      </c>
      <c r="F1" s="3" t="s">
        <v>146</v>
      </c>
    </row>
    <row r="2" spans="1:11" x14ac:dyDescent="0.25">
      <c r="A2" s="5"/>
      <c r="B2" s="6" t="s">
        <v>160</v>
      </c>
      <c r="C2" s="5"/>
      <c r="D2" s="5"/>
      <c r="E2" s="5"/>
      <c r="F2" s="7"/>
    </row>
    <row r="3" spans="1:11" ht="30" x14ac:dyDescent="0.25">
      <c r="A3" s="1" t="s">
        <v>161</v>
      </c>
      <c r="B3" s="7" t="s">
        <v>185</v>
      </c>
      <c r="C3" s="1" t="s">
        <v>108</v>
      </c>
      <c r="D3" s="8">
        <v>616</v>
      </c>
      <c r="E3" s="53"/>
      <c r="F3" s="51">
        <f>EOTW_Mand[[#This Row],[Estimated Quantity]]*EOTW_Mand[[#This Row],[Unit Price]]</f>
        <v>0</v>
      </c>
    </row>
    <row r="4" spans="1:11" ht="30" x14ac:dyDescent="0.25">
      <c r="A4" s="1" t="s">
        <v>162</v>
      </c>
      <c r="B4" s="7" t="s">
        <v>186</v>
      </c>
      <c r="C4" s="1" t="s">
        <v>108</v>
      </c>
      <c r="D4" s="8">
        <v>148</v>
      </c>
      <c r="E4" s="53"/>
      <c r="F4" s="51">
        <f>EOTW_Mand[[#This Row],[Estimated Quantity]]*EOTW_Mand[[#This Row],[Unit Price]]</f>
        <v>0</v>
      </c>
    </row>
    <row r="5" spans="1:11" x14ac:dyDescent="0.25">
      <c r="A5" s="1" t="s">
        <v>163</v>
      </c>
      <c r="B5" s="7" t="s">
        <v>159</v>
      </c>
      <c r="C5" s="1" t="s">
        <v>0</v>
      </c>
      <c r="D5" s="9">
        <v>86376</v>
      </c>
      <c r="E5" s="53"/>
      <c r="F5" s="51">
        <f>EOTW_Mand[[#This Row],[Estimated Quantity]]*EOTW_Mand[[#This Row],[Unit Price]]</f>
        <v>0</v>
      </c>
    </row>
    <row r="6" spans="1:11" x14ac:dyDescent="0.25">
      <c r="A6" s="1" t="s">
        <v>164</v>
      </c>
      <c r="B6" s="7" t="s">
        <v>158</v>
      </c>
      <c r="C6" s="1" t="s">
        <v>0</v>
      </c>
      <c r="D6" s="4">
        <v>1850</v>
      </c>
      <c r="E6" s="53"/>
      <c r="F6" s="51">
        <f>EOTW_Mand[[#This Row],[Estimated Quantity]]*EOTW_Mand[[#This Row],[Unit Price]]</f>
        <v>0</v>
      </c>
    </row>
    <row r="7" spans="1:11" x14ac:dyDescent="0.25">
      <c r="A7" s="1" t="s">
        <v>165</v>
      </c>
      <c r="B7" s="7" t="s">
        <v>157</v>
      </c>
      <c r="C7" s="1" t="s">
        <v>0</v>
      </c>
      <c r="D7" s="4">
        <v>7434</v>
      </c>
      <c r="E7" s="53"/>
      <c r="F7" s="51">
        <f>EOTW_Mand[[#This Row],[Estimated Quantity]]*EOTW_Mand[[#This Row],[Unit Price]]</f>
        <v>0</v>
      </c>
    </row>
    <row r="8" spans="1:11" x14ac:dyDescent="0.25">
      <c r="A8" s="6" t="s">
        <v>156</v>
      </c>
      <c r="B8" s="6" t="s">
        <v>5</v>
      </c>
      <c r="C8" s="6"/>
      <c r="D8" s="6"/>
      <c r="E8" s="37"/>
      <c r="F8" s="51"/>
      <c r="K8" s="30"/>
    </row>
    <row r="9" spans="1:11" x14ac:dyDescent="0.25">
      <c r="A9" s="1" t="s">
        <v>166</v>
      </c>
      <c r="B9" s="7" t="s">
        <v>96</v>
      </c>
      <c r="C9" s="1" t="s">
        <v>95</v>
      </c>
      <c r="D9" s="1">
        <v>1</v>
      </c>
      <c r="E9" s="53"/>
      <c r="F9" s="51">
        <f>EOTW_Mand[[#This Row],[Estimated Quantity]]*EOTW_Mand[[#This Row],[Unit Price]]</f>
        <v>0</v>
      </c>
    </row>
    <row r="10" spans="1:11" x14ac:dyDescent="0.25">
      <c r="A10" s="1" t="s">
        <v>167</v>
      </c>
      <c r="B10" s="7" t="s">
        <v>168</v>
      </c>
      <c r="C10" s="1" t="s">
        <v>66</v>
      </c>
      <c r="D10" s="1">
        <v>8.7799999999999994</v>
      </c>
      <c r="E10" s="53"/>
      <c r="F10" s="51">
        <f>EOTW_Mand[[#This Row],[Estimated Quantity]]*EOTW_Mand[[#This Row],[Unit Price]]</f>
        <v>0</v>
      </c>
    </row>
    <row r="11" spans="1:11" x14ac:dyDescent="0.25">
      <c r="A11" s="1" t="s">
        <v>169</v>
      </c>
      <c r="B11" s="7" t="s">
        <v>170</v>
      </c>
      <c r="C11" s="1" t="s">
        <v>66</v>
      </c>
      <c r="D11" s="1">
        <v>0.33</v>
      </c>
      <c r="E11" s="53"/>
      <c r="F11" s="51">
        <f>EOTW_Mand[[#This Row],[Estimated Quantity]]*EOTW_Mand[[#This Row],[Unit Price]]</f>
        <v>0</v>
      </c>
      <c r="K11" s="30"/>
    </row>
    <row r="12" spans="1:11" x14ac:dyDescent="0.25">
      <c r="A12" s="1" t="s">
        <v>171</v>
      </c>
      <c r="B12" s="7" t="s">
        <v>92</v>
      </c>
      <c r="C12" s="1" t="s">
        <v>39</v>
      </c>
      <c r="D12" s="1">
        <v>27</v>
      </c>
      <c r="E12" s="53"/>
      <c r="F12" s="51">
        <f>EOTW_Mand[[#This Row],[Estimated Quantity]]*EOTW_Mand[[#This Row],[Unit Price]]</f>
        <v>0</v>
      </c>
    </row>
    <row r="13" spans="1:11" x14ac:dyDescent="0.25">
      <c r="A13" s="1" t="s">
        <v>172</v>
      </c>
      <c r="B13" s="7" t="s">
        <v>91</v>
      </c>
      <c r="C13" s="1" t="s">
        <v>29</v>
      </c>
      <c r="D13" s="4">
        <v>1915</v>
      </c>
      <c r="E13" s="53"/>
      <c r="F13" s="51">
        <f>EOTW_Mand[[#This Row],[Estimated Quantity]]*EOTW_Mand[[#This Row],[Unit Price]]</f>
        <v>0</v>
      </c>
    </row>
    <row r="14" spans="1:11" x14ac:dyDescent="0.25">
      <c r="A14" s="1" t="s">
        <v>173</v>
      </c>
      <c r="B14" s="7" t="s">
        <v>155</v>
      </c>
      <c r="C14" s="1" t="s">
        <v>29</v>
      </c>
      <c r="D14" s="1">
        <v>150</v>
      </c>
      <c r="E14" s="53"/>
      <c r="F14" s="51">
        <f>EOTW_Mand[[#This Row],[Estimated Quantity]]*EOTW_Mand[[#This Row],[Unit Price]]</f>
        <v>0</v>
      </c>
    </row>
    <row r="15" spans="1:11" x14ac:dyDescent="0.25">
      <c r="A15" s="1" t="s">
        <v>174</v>
      </c>
      <c r="B15" s="7" t="s">
        <v>88</v>
      </c>
      <c r="C15" s="1" t="s">
        <v>20</v>
      </c>
      <c r="D15" s="1">
        <v>505</v>
      </c>
      <c r="E15" s="53"/>
      <c r="F15" s="51">
        <f>EOTW_Mand[[#This Row],[Estimated Quantity]]*EOTW_Mand[[#This Row],[Unit Price]]</f>
        <v>0</v>
      </c>
    </row>
    <row r="16" spans="1:11" x14ac:dyDescent="0.25">
      <c r="A16" s="1" t="s">
        <v>175</v>
      </c>
      <c r="B16" s="7" t="s">
        <v>86</v>
      </c>
      <c r="C16" s="1" t="s">
        <v>39</v>
      </c>
      <c r="D16" s="1">
        <v>4</v>
      </c>
      <c r="E16" s="53"/>
      <c r="F16" s="51">
        <f>EOTW_Mand[[#This Row],[Estimated Quantity]]*EOTW_Mand[[#This Row],[Unit Price]]</f>
        <v>0</v>
      </c>
    </row>
    <row r="17" spans="1:6" x14ac:dyDescent="0.25">
      <c r="A17" s="1" t="s">
        <v>176</v>
      </c>
      <c r="B17" s="7" t="s">
        <v>85</v>
      </c>
      <c r="C17" s="1" t="s">
        <v>39</v>
      </c>
      <c r="D17" s="1">
        <v>5</v>
      </c>
      <c r="E17" s="53"/>
      <c r="F17" s="51">
        <f>EOTW_Mand[[#This Row],[Estimated Quantity]]*EOTW_Mand[[#This Row],[Unit Price]]</f>
        <v>0</v>
      </c>
    </row>
    <row r="18" spans="1:6" x14ac:dyDescent="0.25">
      <c r="A18" s="1" t="s">
        <v>177</v>
      </c>
      <c r="B18" s="7" t="s">
        <v>154</v>
      </c>
      <c r="C18" s="1" t="s">
        <v>66</v>
      </c>
      <c r="D18" s="1">
        <v>6.36</v>
      </c>
      <c r="E18" s="53"/>
      <c r="F18" s="51">
        <f>EOTW_Mand[[#This Row],[Estimated Quantity]]*EOTW_Mand[[#This Row],[Unit Price]]</f>
        <v>0</v>
      </c>
    </row>
    <row r="19" spans="1:6" x14ac:dyDescent="0.25">
      <c r="A19" s="1" t="s">
        <v>80</v>
      </c>
      <c r="B19" s="7" t="s">
        <v>79</v>
      </c>
      <c r="C19" s="1" t="s">
        <v>20</v>
      </c>
      <c r="D19" s="1">
        <v>130</v>
      </c>
      <c r="E19" s="53"/>
      <c r="F19" s="51">
        <f>EOTW_Mand[[#This Row],[Estimated Quantity]]*EOTW_Mand[[#This Row],[Unit Price]]</f>
        <v>0</v>
      </c>
    </row>
    <row r="20" spans="1:6" x14ac:dyDescent="0.25">
      <c r="A20" s="1" t="s">
        <v>78</v>
      </c>
      <c r="B20" s="7" t="s">
        <v>77</v>
      </c>
      <c r="C20" s="1" t="s">
        <v>20</v>
      </c>
      <c r="D20" s="1">
        <v>40</v>
      </c>
      <c r="E20" s="53"/>
      <c r="F20" s="51">
        <f>EOTW_Mand[[#This Row],[Estimated Quantity]]*EOTW_Mand[[#This Row],[Unit Price]]</f>
        <v>0</v>
      </c>
    </row>
    <row r="21" spans="1:6" x14ac:dyDescent="0.25">
      <c r="A21" s="1" t="s">
        <v>76</v>
      </c>
      <c r="B21" s="7" t="s">
        <v>73</v>
      </c>
      <c r="C21" s="1" t="s">
        <v>29</v>
      </c>
      <c r="D21" s="1">
        <v>30</v>
      </c>
      <c r="E21" s="53"/>
      <c r="F21" s="51">
        <f>EOTW_Mand[[#This Row],[Estimated Quantity]]*EOTW_Mand[[#This Row],[Unit Price]]</f>
        <v>0</v>
      </c>
    </row>
    <row r="22" spans="1:6" x14ac:dyDescent="0.25">
      <c r="A22" s="1" t="s">
        <v>72</v>
      </c>
      <c r="B22" s="7" t="s">
        <v>71</v>
      </c>
      <c r="C22" s="1" t="s">
        <v>29</v>
      </c>
      <c r="D22" s="1">
        <v>885</v>
      </c>
      <c r="E22" s="53"/>
      <c r="F22" s="51">
        <f>EOTW_Mand[[#This Row],[Estimated Quantity]]*EOTW_Mand[[#This Row],[Unit Price]]</f>
        <v>0</v>
      </c>
    </row>
    <row r="23" spans="1:6" x14ac:dyDescent="0.25">
      <c r="A23" s="1" t="s">
        <v>178</v>
      </c>
      <c r="B23" s="7" t="s">
        <v>68</v>
      </c>
      <c r="C23" s="1" t="s">
        <v>66</v>
      </c>
      <c r="D23" s="1">
        <v>8.4499999999999993</v>
      </c>
      <c r="E23" s="53"/>
      <c r="F23" s="51">
        <f>EOTW_Mand[[#This Row],[Estimated Quantity]]*EOTW_Mand[[#This Row],[Unit Price]]</f>
        <v>0</v>
      </c>
    </row>
    <row r="24" spans="1:6" x14ac:dyDescent="0.25">
      <c r="A24" s="1" t="s">
        <v>179</v>
      </c>
      <c r="B24" s="7" t="s">
        <v>67</v>
      </c>
      <c r="C24" s="1" t="s">
        <v>66</v>
      </c>
      <c r="D24" s="1">
        <v>3.7</v>
      </c>
      <c r="E24" s="53"/>
      <c r="F24" s="51">
        <f>EOTW_Mand[[#This Row],[Estimated Quantity]]*EOTW_Mand[[#This Row],[Unit Price]]</f>
        <v>0</v>
      </c>
    </row>
    <row r="25" spans="1:6" x14ac:dyDescent="0.25">
      <c r="A25" s="1" t="s">
        <v>65</v>
      </c>
      <c r="B25" s="7" t="s">
        <v>64</v>
      </c>
      <c r="C25" s="1" t="s">
        <v>20</v>
      </c>
      <c r="D25" s="4">
        <v>1164</v>
      </c>
      <c r="E25" s="53"/>
      <c r="F25" s="51">
        <f>EOTW_Mand[[#This Row],[Estimated Quantity]]*EOTW_Mand[[#This Row],[Unit Price]]</f>
        <v>0</v>
      </c>
    </row>
    <row r="26" spans="1:6" x14ac:dyDescent="0.25">
      <c r="A26" s="1" t="s">
        <v>63</v>
      </c>
      <c r="B26" s="7" t="s">
        <v>62</v>
      </c>
      <c r="C26" s="1" t="s">
        <v>20</v>
      </c>
      <c r="D26" s="1">
        <v>366</v>
      </c>
      <c r="E26" s="53"/>
      <c r="F26" s="51">
        <f>EOTW_Mand[[#This Row],[Estimated Quantity]]*EOTW_Mand[[#This Row],[Unit Price]]</f>
        <v>0</v>
      </c>
    </row>
    <row r="27" spans="1:6" x14ac:dyDescent="0.25">
      <c r="A27" s="1" t="s">
        <v>61</v>
      </c>
      <c r="B27" s="7" t="s">
        <v>60</v>
      </c>
      <c r="C27" s="1" t="s">
        <v>20</v>
      </c>
      <c r="D27" s="1">
        <v>46</v>
      </c>
      <c r="E27" s="53"/>
      <c r="F27" s="51">
        <f>EOTW_Mand[[#This Row],[Estimated Quantity]]*EOTW_Mand[[#This Row],[Unit Price]]</f>
        <v>0</v>
      </c>
    </row>
    <row r="28" spans="1:6" x14ac:dyDescent="0.25">
      <c r="A28" s="1" t="s">
        <v>59</v>
      </c>
      <c r="B28" s="7" t="s">
        <v>58</v>
      </c>
      <c r="C28" s="1" t="s">
        <v>20</v>
      </c>
      <c r="D28" s="1">
        <v>90</v>
      </c>
      <c r="E28" s="53"/>
      <c r="F28" s="51">
        <f>EOTW_Mand[[#This Row],[Estimated Quantity]]*EOTW_Mand[[#This Row],[Unit Price]]</f>
        <v>0</v>
      </c>
    </row>
    <row r="29" spans="1:6" x14ac:dyDescent="0.25">
      <c r="A29" s="1" t="s">
        <v>53</v>
      </c>
      <c r="B29" s="7" t="s">
        <v>52</v>
      </c>
      <c r="C29" s="1" t="s">
        <v>11</v>
      </c>
      <c r="D29" s="1">
        <v>12</v>
      </c>
      <c r="E29" s="53"/>
      <c r="F29" s="51">
        <f>EOTW_Mand[[#This Row],[Estimated Quantity]]*EOTW_Mand[[#This Row],[Unit Price]]</f>
        <v>0</v>
      </c>
    </row>
    <row r="30" spans="1:6" x14ac:dyDescent="0.25">
      <c r="A30" s="1" t="s">
        <v>51</v>
      </c>
      <c r="B30" s="7" t="s">
        <v>50</v>
      </c>
      <c r="C30" s="1" t="s">
        <v>39</v>
      </c>
      <c r="D30" s="1">
        <v>2</v>
      </c>
      <c r="E30" s="53"/>
      <c r="F30" s="51">
        <f>EOTW_Mand[[#This Row],[Estimated Quantity]]*EOTW_Mand[[#This Row],[Unit Price]]</f>
        <v>0</v>
      </c>
    </row>
    <row r="31" spans="1:6" x14ac:dyDescent="0.25">
      <c r="A31" s="1" t="s">
        <v>49</v>
      </c>
      <c r="B31" s="7" t="s">
        <v>48</v>
      </c>
      <c r="C31" s="1" t="s">
        <v>39</v>
      </c>
      <c r="D31" s="1">
        <v>2</v>
      </c>
      <c r="E31" s="53"/>
      <c r="F31" s="51">
        <f>EOTW_Mand[[#This Row],[Estimated Quantity]]*EOTW_Mand[[#This Row],[Unit Price]]</f>
        <v>0</v>
      </c>
    </row>
    <row r="32" spans="1:6" x14ac:dyDescent="0.25">
      <c r="A32" s="1" t="s">
        <v>45</v>
      </c>
      <c r="B32" s="7" t="s">
        <v>44</v>
      </c>
      <c r="C32" s="1" t="s">
        <v>39</v>
      </c>
      <c r="D32" s="1">
        <v>14</v>
      </c>
      <c r="E32" s="53"/>
      <c r="F32" s="51">
        <f>EOTW_Mand[[#This Row],[Estimated Quantity]]*EOTW_Mand[[#This Row],[Unit Price]]</f>
        <v>0</v>
      </c>
    </row>
    <row r="33" spans="1:6" x14ac:dyDescent="0.25">
      <c r="A33" s="1" t="s">
        <v>47</v>
      </c>
      <c r="B33" s="7" t="s">
        <v>46</v>
      </c>
      <c r="C33" s="1" t="s">
        <v>39</v>
      </c>
      <c r="D33" s="1">
        <v>1</v>
      </c>
      <c r="E33" s="53"/>
      <c r="F33" s="51">
        <f>EOTW_Mand[[#This Row],[Estimated Quantity]]*EOTW_Mand[[#This Row],[Unit Price]]</f>
        <v>0</v>
      </c>
    </row>
    <row r="34" spans="1:6" x14ac:dyDescent="0.25">
      <c r="A34" s="1" t="s">
        <v>41</v>
      </c>
      <c r="B34" s="7" t="s">
        <v>40</v>
      </c>
      <c r="C34" s="1" t="s">
        <v>39</v>
      </c>
      <c r="D34" s="1">
        <v>9</v>
      </c>
      <c r="E34" s="53"/>
      <c r="F34" s="51">
        <f>EOTW_Mand[[#This Row],[Estimated Quantity]]*EOTW_Mand[[#This Row],[Unit Price]]</f>
        <v>0</v>
      </c>
    </row>
    <row r="35" spans="1:6" x14ac:dyDescent="0.25">
      <c r="A35" s="6" t="s">
        <v>153</v>
      </c>
      <c r="B35" s="6" t="s">
        <v>4</v>
      </c>
      <c r="C35" s="6"/>
      <c r="D35" s="6"/>
      <c r="E35" s="37"/>
      <c r="F35" s="51"/>
    </row>
    <row r="36" spans="1:6" x14ac:dyDescent="0.25">
      <c r="A36" s="1" t="s">
        <v>180</v>
      </c>
      <c r="B36" s="7" t="s">
        <v>25</v>
      </c>
      <c r="C36" s="1" t="s">
        <v>11</v>
      </c>
      <c r="D36" s="1">
        <v>585</v>
      </c>
      <c r="E36" s="53"/>
      <c r="F36" s="51">
        <f>EOTW_Mand[[#This Row],[Estimated Quantity]]*EOTW_Mand[[#This Row],[Unit Price]]</f>
        <v>0</v>
      </c>
    </row>
    <row r="37" spans="1:6" x14ac:dyDescent="0.25">
      <c r="A37" s="1" t="s">
        <v>181</v>
      </c>
      <c r="B37" s="7" t="s">
        <v>23</v>
      </c>
      <c r="C37" s="1" t="s">
        <v>11</v>
      </c>
      <c r="D37" s="1">
        <v>39.6</v>
      </c>
      <c r="E37" s="53"/>
      <c r="F37" s="51">
        <f>EOTW_Mand[[#This Row],[Estimated Quantity]]*EOTW_Mand[[#This Row],[Unit Price]]</f>
        <v>0</v>
      </c>
    </row>
    <row r="38" spans="1:6" x14ac:dyDescent="0.25">
      <c r="A38" s="1" t="s">
        <v>152</v>
      </c>
      <c r="B38" s="7" t="s">
        <v>22</v>
      </c>
      <c r="C38" s="1" t="s">
        <v>139</v>
      </c>
      <c r="D38" s="4">
        <v>42890</v>
      </c>
      <c r="E38" s="53"/>
      <c r="F38" s="51">
        <f>EOTW_Mand[[#This Row],[Estimated Quantity]]*EOTW_Mand[[#This Row],[Unit Price]]</f>
        <v>0</v>
      </c>
    </row>
    <row r="39" spans="1:6" x14ac:dyDescent="0.25">
      <c r="A39" s="1" t="s">
        <v>151</v>
      </c>
      <c r="B39" s="7" t="s">
        <v>12</v>
      </c>
      <c r="C39" s="1" t="s">
        <v>11</v>
      </c>
      <c r="D39" s="1">
        <v>61</v>
      </c>
      <c r="E39" s="53"/>
      <c r="F39" s="51">
        <f>EOTW_Mand[[#This Row],[Estimated Quantity]]*EOTW_Mand[[#This Row],[Unit Price]]</f>
        <v>0</v>
      </c>
    </row>
    <row r="40" spans="1:6" x14ac:dyDescent="0.25">
      <c r="A40" s="6" t="s">
        <v>150</v>
      </c>
      <c r="B40" s="6" t="s">
        <v>3</v>
      </c>
      <c r="C40" s="6"/>
      <c r="D40" s="6"/>
      <c r="E40" s="37"/>
      <c r="F40" s="51"/>
    </row>
    <row r="41" spans="1:6" x14ac:dyDescent="0.25">
      <c r="A41" s="1" t="s">
        <v>182</v>
      </c>
      <c r="B41" s="7" t="s">
        <v>99</v>
      </c>
      <c r="C41" s="1" t="s">
        <v>66</v>
      </c>
      <c r="D41" s="1">
        <v>1.8</v>
      </c>
      <c r="E41" s="53"/>
      <c r="F41" s="51">
        <f>EOTW_Mand[[#This Row],[Estimated Quantity]]*EOTW_Mand[[#This Row],[Unit Price]]</f>
        <v>0</v>
      </c>
    </row>
    <row r="42" spans="1:6" x14ac:dyDescent="0.25">
      <c r="A42" s="1" t="s">
        <v>183</v>
      </c>
      <c r="B42" s="7" t="s">
        <v>98</v>
      </c>
      <c r="C42" s="1" t="s">
        <v>66</v>
      </c>
      <c r="D42" s="1">
        <v>2.5</v>
      </c>
      <c r="E42" s="53"/>
      <c r="F42" s="51">
        <f>EOTW_Mand[[#This Row],[Estimated Quantity]]*EOTW_Mand[[#This Row],[Unit Price]]</f>
        <v>0</v>
      </c>
    </row>
    <row r="43" spans="1:6" x14ac:dyDescent="0.25">
      <c r="A43" s="1" t="s">
        <v>184</v>
      </c>
      <c r="B43" s="7" t="s">
        <v>2</v>
      </c>
      <c r="C43" s="1" t="s">
        <v>11</v>
      </c>
      <c r="D43" s="1">
        <v>88.3</v>
      </c>
      <c r="E43" s="53"/>
      <c r="F43" s="51">
        <f>EOTW_Mand[[#This Row],[Estimated Quantity]]*EOTW_Mand[[#This Row],[Unit Price]]</f>
        <v>0</v>
      </c>
    </row>
    <row r="44" spans="1:6" x14ac:dyDescent="0.25">
      <c r="A44" s="7"/>
      <c r="B44" s="7"/>
      <c r="C44" s="7"/>
      <c r="D44" s="7"/>
      <c r="E44" s="2" t="s">
        <v>188</v>
      </c>
      <c r="F44" s="52">
        <f>SUM(F41:F43,F36:F39,F9:F34,F3:F7)</f>
        <v>0</v>
      </c>
    </row>
    <row r="46" spans="1:6" x14ac:dyDescent="0.25">
      <c r="B46" s="10" t="s">
        <v>189</v>
      </c>
    </row>
  </sheetData>
  <sheetProtection algorithmName="SHA-512" hashValue="X6/gBVXZ50bvzxYZf6h9UxGPoadBhhgP4IJivWUwRkkD2PWItsBTc4awMcv5C3ybeZaWAMrC/DXqqePKwkjFUw==" saltValue="CSAVJWbcxkS4W7VarmgKtw==" spinCount="100000" sheet="1" objects="1" scenarios="1"/>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2FBC3-2F04-479A-B6D6-FF0534D394CD}">
  <dimension ref="A1:P202"/>
  <sheetViews>
    <sheetView zoomScaleNormal="100" workbookViewId="0">
      <pane ySplit="1" topLeftCell="A2" activePane="bottomLeft" state="frozen"/>
      <selection pane="bottomLeft" activeCell="F7" sqref="F7"/>
    </sheetView>
  </sheetViews>
  <sheetFormatPr defaultRowHeight="15" x14ac:dyDescent="0.25"/>
  <cols>
    <col min="1" max="1" width="11.140625" customWidth="1"/>
    <col min="2" max="2" width="48" customWidth="1"/>
    <col min="4" max="4" width="22.28515625" customWidth="1"/>
    <col min="5" max="5" width="15.7109375" customWidth="1"/>
    <col min="6" max="6" width="26.28515625" customWidth="1"/>
    <col min="7" max="7" width="9.5703125" customWidth="1"/>
  </cols>
  <sheetData>
    <row r="1" spans="1:6" x14ac:dyDescent="0.25">
      <c r="A1" s="11" t="s">
        <v>149</v>
      </c>
      <c r="B1" s="11" t="s">
        <v>325</v>
      </c>
      <c r="C1" s="11" t="s">
        <v>148</v>
      </c>
      <c r="D1" s="11" t="s">
        <v>296</v>
      </c>
      <c r="E1" s="11" t="s">
        <v>147</v>
      </c>
      <c r="F1" s="11" t="s">
        <v>146</v>
      </c>
    </row>
    <row r="2" spans="1:6" x14ac:dyDescent="0.25">
      <c r="A2" s="60" t="s">
        <v>190</v>
      </c>
      <c r="B2" s="12"/>
      <c r="C2" s="12"/>
      <c r="D2" s="12"/>
      <c r="E2" s="12"/>
      <c r="F2" s="40"/>
    </row>
    <row r="3" spans="1:6" ht="30" x14ac:dyDescent="0.25">
      <c r="A3" s="13" t="s">
        <v>145</v>
      </c>
      <c r="B3" s="14" t="s">
        <v>324</v>
      </c>
      <c r="C3" s="3" t="s">
        <v>11</v>
      </c>
      <c r="D3" s="15">
        <v>1913</v>
      </c>
      <c r="E3" s="54"/>
      <c r="F3" s="41">
        <f>EOTW_OPT[[#This Row],[Estimated Quantitity]]*EOTW_OPT[[#This Row],[Unit Price]]</f>
        <v>0</v>
      </c>
    </row>
    <row r="4" spans="1:6" x14ac:dyDescent="0.25">
      <c r="A4" s="16" t="s">
        <v>144</v>
      </c>
      <c r="B4" s="17" t="s">
        <v>8</v>
      </c>
      <c r="C4" s="17"/>
      <c r="D4" s="17"/>
      <c r="E4" s="18"/>
      <c r="F4" s="42"/>
    </row>
    <row r="5" spans="1:6" x14ac:dyDescent="0.25">
      <c r="A5" s="13"/>
      <c r="B5" s="14" t="s">
        <v>298</v>
      </c>
      <c r="C5" s="3" t="s">
        <v>66</v>
      </c>
      <c r="D5" s="3">
        <v>10</v>
      </c>
      <c r="E5" s="54"/>
      <c r="F5" s="41">
        <f>EOTW_OPT[[#This Row],[Estimated Quantitity]]*EOTW_OPT[[#This Row],[Unit Price]]</f>
        <v>0</v>
      </c>
    </row>
    <row r="6" spans="1:6" x14ac:dyDescent="0.25">
      <c r="A6" s="13"/>
      <c r="B6" s="14" t="s">
        <v>299</v>
      </c>
      <c r="C6" s="3" t="s">
        <v>66</v>
      </c>
      <c r="D6" s="3">
        <v>10</v>
      </c>
      <c r="E6" s="54"/>
      <c r="F6" s="41">
        <f>EOTW_OPT[[#This Row],[Estimated Quantitity]]*EOTW_OPT[[#This Row],[Unit Price]]</f>
        <v>0</v>
      </c>
    </row>
    <row r="7" spans="1:6" ht="30" x14ac:dyDescent="0.25">
      <c r="A7" s="13" t="s">
        <v>143</v>
      </c>
      <c r="B7" s="14" t="s">
        <v>191</v>
      </c>
      <c r="C7" s="3" t="s">
        <v>11</v>
      </c>
      <c r="D7" s="15">
        <v>1913</v>
      </c>
      <c r="E7" s="54"/>
      <c r="F7" s="41">
        <f>EOTW_OPT[[#This Row],[Estimated Quantitity]]*EOTW_OPT[[#This Row],[Unit Price]]</f>
        <v>0</v>
      </c>
    </row>
    <row r="8" spans="1:6" ht="45" x14ac:dyDescent="0.25">
      <c r="A8" s="13" t="s">
        <v>192</v>
      </c>
      <c r="B8" s="14" t="s">
        <v>109</v>
      </c>
      <c r="C8" s="3" t="s">
        <v>108</v>
      </c>
      <c r="D8" s="3">
        <v>649</v>
      </c>
      <c r="E8" s="54"/>
      <c r="F8" s="41">
        <f>EOTW_OPT[[#This Row],[Estimated Quantitity]]*EOTW_OPT[[#This Row],[Unit Price]]</f>
        <v>0</v>
      </c>
    </row>
    <row r="9" spans="1:6" ht="45" x14ac:dyDescent="0.25">
      <c r="A9" s="13" t="s">
        <v>193</v>
      </c>
      <c r="B9" s="14" t="s">
        <v>109</v>
      </c>
      <c r="C9" s="3" t="s">
        <v>107</v>
      </c>
      <c r="D9" s="3">
        <v>670</v>
      </c>
      <c r="E9" s="54"/>
      <c r="F9" s="41">
        <f>EOTW_OPT[[#This Row],[Estimated Quantitity]]*EOTW_OPT[[#This Row],[Unit Price]]</f>
        <v>0</v>
      </c>
    </row>
    <row r="10" spans="1:6" ht="45" x14ac:dyDescent="0.25">
      <c r="A10" s="13" t="s">
        <v>194</v>
      </c>
      <c r="B10" s="14" t="s">
        <v>109</v>
      </c>
      <c r="C10" s="3" t="s">
        <v>105</v>
      </c>
      <c r="D10" s="3">
        <v>406</v>
      </c>
      <c r="E10" s="54"/>
      <c r="F10" s="41">
        <f>EOTW_OPT[[#This Row],[Estimated Quantitity]]*EOTW_OPT[[#This Row],[Unit Price]]</f>
        <v>0</v>
      </c>
    </row>
    <row r="11" spans="1:6" ht="45" x14ac:dyDescent="0.25">
      <c r="A11" s="13" t="s">
        <v>195</v>
      </c>
      <c r="B11" s="14" t="s">
        <v>106</v>
      </c>
      <c r="C11" s="3" t="s">
        <v>108</v>
      </c>
      <c r="D11" s="3">
        <v>94</v>
      </c>
      <c r="E11" s="54"/>
      <c r="F11" s="41">
        <f>EOTW_OPT[[#This Row],[Estimated Quantitity]]*EOTW_OPT[[#This Row],[Unit Price]]</f>
        <v>0</v>
      </c>
    </row>
    <row r="12" spans="1:6" ht="45" x14ac:dyDescent="0.25">
      <c r="A12" s="13" t="s">
        <v>196</v>
      </c>
      <c r="B12" s="14" t="s">
        <v>106</v>
      </c>
      <c r="C12" s="3" t="s">
        <v>107</v>
      </c>
      <c r="D12" s="3">
        <v>58</v>
      </c>
      <c r="E12" s="54"/>
      <c r="F12" s="41">
        <f>EOTW_OPT[[#This Row],[Estimated Quantitity]]*EOTW_OPT[[#This Row],[Unit Price]]</f>
        <v>0</v>
      </c>
    </row>
    <row r="13" spans="1:6" ht="45" x14ac:dyDescent="0.25">
      <c r="A13" s="13" t="s">
        <v>197</v>
      </c>
      <c r="B13" s="14" t="s">
        <v>106</v>
      </c>
      <c r="C13" s="3" t="s">
        <v>105</v>
      </c>
      <c r="D13" s="3">
        <v>36</v>
      </c>
      <c r="E13" s="54"/>
      <c r="F13" s="41">
        <f>EOTW_OPT[[#This Row],[Estimated Quantitity]]*EOTW_OPT[[#This Row],[Unit Price]]</f>
        <v>0</v>
      </c>
    </row>
    <row r="14" spans="1:6" ht="30" x14ac:dyDescent="0.25">
      <c r="A14" s="13" t="s">
        <v>198</v>
      </c>
      <c r="B14" s="14" t="s">
        <v>159</v>
      </c>
      <c r="C14" s="3" t="s">
        <v>0</v>
      </c>
      <c r="D14" s="15">
        <v>105195</v>
      </c>
      <c r="E14" s="54"/>
      <c r="F14" s="41">
        <f>EOTW_OPT[[#This Row],[Estimated Quantitity]]*EOTW_OPT[[#This Row],[Unit Price]]</f>
        <v>0</v>
      </c>
    </row>
    <row r="15" spans="1:6" ht="30" x14ac:dyDescent="0.25">
      <c r="A15" s="13" t="s">
        <v>199</v>
      </c>
      <c r="B15" s="14" t="s">
        <v>158</v>
      </c>
      <c r="C15" s="3" t="s">
        <v>0</v>
      </c>
      <c r="D15" s="15">
        <v>2337</v>
      </c>
      <c r="E15" s="54"/>
      <c r="F15" s="41">
        <f>EOTW_OPT[[#This Row],[Estimated Quantitity]]*EOTW_OPT[[#This Row],[Unit Price]]</f>
        <v>0</v>
      </c>
    </row>
    <row r="16" spans="1:6" ht="30" x14ac:dyDescent="0.25">
      <c r="A16" s="13" t="s">
        <v>200</v>
      </c>
      <c r="B16" s="14" t="s">
        <v>157</v>
      </c>
      <c r="C16" s="3" t="s">
        <v>0</v>
      </c>
      <c r="D16" s="15">
        <v>9351</v>
      </c>
      <c r="E16" s="54"/>
      <c r="F16" s="41">
        <f>EOTW_OPT[[#This Row],[Estimated Quantitity]]*EOTW_OPT[[#This Row],[Unit Price]]</f>
        <v>0</v>
      </c>
    </row>
    <row r="17" spans="1:16" x14ac:dyDescent="0.25">
      <c r="A17" s="16" t="s">
        <v>142</v>
      </c>
      <c r="B17" s="19" t="s">
        <v>5</v>
      </c>
      <c r="C17" s="3" t="s">
        <v>66</v>
      </c>
      <c r="D17" s="3">
        <v>10</v>
      </c>
      <c r="E17" s="55"/>
      <c r="F17" s="43"/>
    </row>
    <row r="18" spans="1:16" x14ac:dyDescent="0.25">
      <c r="A18" s="20" t="s">
        <v>141</v>
      </c>
      <c r="B18" s="17" t="s">
        <v>4</v>
      </c>
      <c r="C18" s="17"/>
      <c r="D18" s="17"/>
      <c r="E18" s="18"/>
      <c r="F18" s="42"/>
    </row>
    <row r="19" spans="1:16" x14ac:dyDescent="0.25">
      <c r="A19" s="13" t="s">
        <v>201</v>
      </c>
      <c r="B19" s="14" t="s">
        <v>25</v>
      </c>
      <c r="C19" s="3" t="s">
        <v>11</v>
      </c>
      <c r="D19" s="15">
        <v>1725</v>
      </c>
      <c r="E19" s="54"/>
      <c r="F19" s="41">
        <f>EOTW_OPT[[#This Row],[Estimated Quantitity]]*EOTW_OPT[[#This Row],[Unit Price]]</f>
        <v>0</v>
      </c>
    </row>
    <row r="20" spans="1:16" x14ac:dyDescent="0.25">
      <c r="A20" s="13" t="s">
        <v>202</v>
      </c>
      <c r="B20" s="14" t="s">
        <v>23</v>
      </c>
      <c r="C20" s="3" t="s">
        <v>11</v>
      </c>
      <c r="D20" s="3">
        <v>34.5</v>
      </c>
      <c r="E20" s="54"/>
      <c r="F20" s="41">
        <f>EOTW_OPT[[#This Row],[Estimated Quantitity]]*EOTW_OPT[[#This Row],[Unit Price]]</f>
        <v>0</v>
      </c>
      <c r="P20" s="30"/>
    </row>
    <row r="21" spans="1:16" x14ac:dyDescent="0.25">
      <c r="A21" s="13" t="s">
        <v>140</v>
      </c>
      <c r="B21" s="14" t="s">
        <v>22</v>
      </c>
      <c r="C21" s="3" t="s">
        <v>139</v>
      </c>
      <c r="D21" s="15">
        <v>10000</v>
      </c>
      <c r="E21" s="54"/>
      <c r="F21" s="41">
        <f>EOTW_OPT[[#This Row],[Estimated Quantitity]]*EOTW_OPT[[#This Row],[Unit Price]]</f>
        <v>0</v>
      </c>
    </row>
    <row r="22" spans="1:16" x14ac:dyDescent="0.25">
      <c r="A22" s="16" t="s">
        <v>138</v>
      </c>
      <c r="B22" s="17" t="s">
        <v>3</v>
      </c>
      <c r="C22" s="17"/>
      <c r="D22" s="17"/>
      <c r="E22" s="18"/>
      <c r="F22" s="42"/>
    </row>
    <row r="23" spans="1:16" x14ac:dyDescent="0.25">
      <c r="A23" s="13" t="s">
        <v>203</v>
      </c>
      <c r="B23" s="21" t="s">
        <v>99</v>
      </c>
      <c r="C23" s="3" t="s">
        <v>66</v>
      </c>
      <c r="D23" s="3">
        <v>1</v>
      </c>
      <c r="E23" s="54"/>
      <c r="F23" s="41">
        <f>EOTW_OPT[[#This Row],[Estimated Quantitity]]*EOTW_OPT[[#This Row],[Unit Price]]</f>
        <v>0</v>
      </c>
    </row>
    <row r="24" spans="1:16" x14ac:dyDescent="0.25">
      <c r="A24" s="13" t="s">
        <v>204</v>
      </c>
      <c r="B24" s="21" t="s">
        <v>98</v>
      </c>
      <c r="C24" s="3" t="s">
        <v>66</v>
      </c>
      <c r="D24" s="3">
        <v>3</v>
      </c>
      <c r="E24" s="54"/>
      <c r="F24" s="41">
        <f>EOTW_OPT[[#This Row],[Estimated Quantitity]]*EOTW_OPT[[#This Row],[Unit Price]]</f>
        <v>0</v>
      </c>
    </row>
    <row r="25" spans="1:16" x14ac:dyDescent="0.25">
      <c r="A25" s="13" t="s">
        <v>205</v>
      </c>
      <c r="B25" s="14" t="s">
        <v>2</v>
      </c>
      <c r="C25" s="3" t="s">
        <v>11</v>
      </c>
      <c r="D25" s="3">
        <v>191</v>
      </c>
      <c r="E25" s="54"/>
      <c r="F25" s="41">
        <f>EOTW_OPT[[#This Row],[Estimated Quantitity]]*EOTW_OPT[[#This Row],[Unit Price]]</f>
        <v>0</v>
      </c>
    </row>
    <row r="26" spans="1:16" x14ac:dyDescent="0.25">
      <c r="A26" s="13"/>
      <c r="B26" s="14"/>
      <c r="C26" s="13"/>
      <c r="D26" s="13"/>
      <c r="E26" s="22" t="s">
        <v>300</v>
      </c>
      <c r="F26" s="44">
        <f>SUM(F3:F25)</f>
        <v>0</v>
      </c>
    </row>
    <row r="27" spans="1:16" x14ac:dyDescent="0.25">
      <c r="A27" s="60" t="s">
        <v>137</v>
      </c>
      <c r="B27" s="12"/>
      <c r="C27" s="12"/>
      <c r="D27" s="12"/>
      <c r="E27" s="23"/>
      <c r="F27" s="45"/>
    </row>
    <row r="28" spans="1:16" ht="30" x14ac:dyDescent="0.25">
      <c r="A28" s="13" t="s">
        <v>136</v>
      </c>
      <c r="B28" s="14" t="s">
        <v>324</v>
      </c>
      <c r="C28" s="3" t="s">
        <v>11</v>
      </c>
      <c r="D28" s="15">
        <v>1323</v>
      </c>
      <c r="E28" s="54"/>
      <c r="F28" s="41">
        <f>EOTW_OPT[[#This Row],[Estimated Quantitity]]*EOTW_OPT[[#This Row],[Unit Price]]</f>
        <v>0</v>
      </c>
    </row>
    <row r="29" spans="1:16" x14ac:dyDescent="0.25">
      <c r="A29" s="16" t="s">
        <v>135</v>
      </c>
      <c r="B29" s="17" t="s">
        <v>8</v>
      </c>
      <c r="C29" s="17"/>
      <c r="D29" s="17"/>
      <c r="E29" s="18"/>
      <c r="F29" s="42"/>
    </row>
    <row r="30" spans="1:16" x14ac:dyDescent="0.25">
      <c r="A30" s="13"/>
      <c r="B30" s="14" t="s">
        <v>298</v>
      </c>
      <c r="C30" s="3" t="s">
        <v>66</v>
      </c>
      <c r="D30" s="3">
        <v>27</v>
      </c>
      <c r="E30" s="54"/>
      <c r="F30" s="41">
        <f>EOTW_OPT[[#This Row],[Estimated Quantitity]]*EOTW_OPT[[#This Row],[Unit Price]]</f>
        <v>0</v>
      </c>
    </row>
    <row r="31" spans="1:16" x14ac:dyDescent="0.25">
      <c r="A31" s="13"/>
      <c r="B31" s="14" t="s">
        <v>299</v>
      </c>
      <c r="C31" s="3" t="s">
        <v>66</v>
      </c>
      <c r="D31" s="3">
        <v>9</v>
      </c>
      <c r="E31" s="54"/>
      <c r="F31" s="41">
        <f>EOTW_OPT[[#This Row],[Estimated Quantitity]]*EOTW_OPT[[#This Row],[Unit Price]]</f>
        <v>0</v>
      </c>
    </row>
    <row r="32" spans="1:16" ht="30" x14ac:dyDescent="0.25">
      <c r="A32" s="13" t="s">
        <v>134</v>
      </c>
      <c r="B32" s="14" t="s">
        <v>191</v>
      </c>
      <c r="C32" s="3" t="s">
        <v>11</v>
      </c>
      <c r="D32" s="15">
        <v>1323</v>
      </c>
      <c r="E32" s="54"/>
      <c r="F32" s="41">
        <f>EOTW_OPT[[#This Row],[Estimated Quantitity]]*EOTW_OPT[[#This Row],[Unit Price]]</f>
        <v>0</v>
      </c>
    </row>
    <row r="33" spans="1:15" ht="45" x14ac:dyDescent="0.25">
      <c r="A33" s="13" t="s">
        <v>206</v>
      </c>
      <c r="B33" s="14" t="s">
        <v>109</v>
      </c>
      <c r="C33" s="3" t="s">
        <v>108</v>
      </c>
      <c r="D33" s="3">
        <v>560</v>
      </c>
      <c r="E33" s="54"/>
      <c r="F33" s="41">
        <f>EOTW_OPT[[#This Row],[Estimated Quantitity]]*EOTW_OPT[[#This Row],[Unit Price]]</f>
        <v>0</v>
      </c>
    </row>
    <row r="34" spans="1:15" ht="45" x14ac:dyDescent="0.25">
      <c r="A34" s="13" t="s">
        <v>207</v>
      </c>
      <c r="B34" s="14" t="s">
        <v>109</v>
      </c>
      <c r="C34" s="3" t="s">
        <v>107</v>
      </c>
      <c r="D34" s="3">
        <v>545</v>
      </c>
      <c r="E34" s="54"/>
      <c r="F34" s="41">
        <f>EOTW_OPT[[#This Row],[Estimated Quantitity]]*EOTW_OPT[[#This Row],[Unit Price]]</f>
        <v>0</v>
      </c>
    </row>
    <row r="35" spans="1:15" ht="45" x14ac:dyDescent="0.25">
      <c r="A35" s="13" t="s">
        <v>208</v>
      </c>
      <c r="B35" s="14" t="s">
        <v>109</v>
      </c>
      <c r="C35" s="3" t="s">
        <v>105</v>
      </c>
      <c r="D35" s="3">
        <v>100</v>
      </c>
      <c r="E35" s="54"/>
      <c r="F35" s="41">
        <f>EOTW_OPT[[#This Row],[Estimated Quantitity]]*EOTW_OPT[[#This Row],[Unit Price]]</f>
        <v>0</v>
      </c>
    </row>
    <row r="36" spans="1:15" ht="45" x14ac:dyDescent="0.25">
      <c r="A36" s="13" t="s">
        <v>209</v>
      </c>
      <c r="B36" s="14" t="s">
        <v>106</v>
      </c>
      <c r="C36" s="3" t="s">
        <v>108</v>
      </c>
      <c r="D36" s="3">
        <v>100</v>
      </c>
      <c r="E36" s="54"/>
      <c r="F36" s="41">
        <f>EOTW_OPT[[#This Row],[Estimated Quantitity]]*EOTW_OPT[[#This Row],[Unit Price]]</f>
        <v>0</v>
      </c>
    </row>
    <row r="37" spans="1:15" ht="45" x14ac:dyDescent="0.25">
      <c r="A37" s="13" t="s">
        <v>210</v>
      </c>
      <c r="B37" s="14" t="s">
        <v>106</v>
      </c>
      <c r="C37" s="3" t="s">
        <v>107</v>
      </c>
      <c r="D37" s="3">
        <v>5</v>
      </c>
      <c r="E37" s="54"/>
      <c r="F37" s="41">
        <f>EOTW_OPT[[#This Row],[Estimated Quantitity]]*EOTW_OPT[[#This Row],[Unit Price]]</f>
        <v>0</v>
      </c>
    </row>
    <row r="38" spans="1:15" ht="45" x14ac:dyDescent="0.25">
      <c r="A38" s="13" t="s">
        <v>211</v>
      </c>
      <c r="B38" s="14" t="s">
        <v>106</v>
      </c>
      <c r="C38" s="3" t="s">
        <v>105</v>
      </c>
      <c r="D38" s="3">
        <v>13</v>
      </c>
      <c r="E38" s="54"/>
      <c r="F38" s="41">
        <f>EOTW_OPT[[#This Row],[Estimated Quantitity]]*EOTW_OPT[[#This Row],[Unit Price]]</f>
        <v>0</v>
      </c>
    </row>
    <row r="39" spans="1:15" ht="30" x14ac:dyDescent="0.25">
      <c r="A39" s="13" t="s">
        <v>212</v>
      </c>
      <c r="B39" s="14" t="s">
        <v>159</v>
      </c>
      <c r="C39" s="3" t="s">
        <v>0</v>
      </c>
      <c r="D39" s="15">
        <v>87268</v>
      </c>
      <c r="E39" s="54"/>
      <c r="F39" s="41">
        <f>EOTW_OPT[[#This Row],[Estimated Quantitity]]*EOTW_OPT[[#This Row],[Unit Price]]</f>
        <v>0</v>
      </c>
    </row>
    <row r="40" spans="1:15" ht="30" x14ac:dyDescent="0.25">
      <c r="A40" s="13" t="s">
        <v>213</v>
      </c>
      <c r="B40" s="14" t="s">
        <v>158</v>
      </c>
      <c r="C40" s="3" t="s">
        <v>0</v>
      </c>
      <c r="D40" s="15">
        <v>1940</v>
      </c>
      <c r="E40" s="54"/>
      <c r="F40" s="41"/>
    </row>
    <row r="41" spans="1:15" ht="30" x14ac:dyDescent="0.25">
      <c r="A41" s="13" t="s">
        <v>214</v>
      </c>
      <c r="B41" s="14" t="s">
        <v>157</v>
      </c>
      <c r="C41" s="3" t="s">
        <v>0</v>
      </c>
      <c r="D41" s="15">
        <v>7757</v>
      </c>
      <c r="E41" s="54"/>
      <c r="F41" s="41">
        <f>EOTW_OPT[[#This Row],[Estimated Quantitity]]*EOTW_OPT[[#This Row],[Unit Price]]</f>
        <v>0</v>
      </c>
    </row>
    <row r="42" spans="1:15" x14ac:dyDescent="0.25">
      <c r="A42" s="16" t="s">
        <v>133</v>
      </c>
      <c r="B42" s="19" t="s">
        <v>5</v>
      </c>
      <c r="C42" s="3" t="s">
        <v>66</v>
      </c>
      <c r="D42" s="3">
        <v>36</v>
      </c>
      <c r="E42" s="55"/>
      <c r="F42" s="41">
        <f>EOTW_OPT[[#This Row],[Estimated Quantitity]]*EOTW_OPT[[#This Row],[Unit Price]]</f>
        <v>0</v>
      </c>
    </row>
    <row r="43" spans="1:15" x14ac:dyDescent="0.25">
      <c r="A43" s="16" t="s">
        <v>132</v>
      </c>
      <c r="B43" s="17" t="s">
        <v>4</v>
      </c>
      <c r="C43" s="17"/>
      <c r="D43" s="17"/>
      <c r="E43" s="18"/>
      <c r="F43" s="42"/>
    </row>
    <row r="44" spans="1:15" x14ac:dyDescent="0.25">
      <c r="A44" s="13" t="s">
        <v>215</v>
      </c>
      <c r="B44" s="14" t="s">
        <v>25</v>
      </c>
      <c r="C44" s="3" t="s">
        <v>11</v>
      </c>
      <c r="D44" s="15">
        <v>1205</v>
      </c>
      <c r="E44" s="54"/>
      <c r="F44" s="41">
        <f>EOTW_OPT[[#This Row],[Estimated Quantitity]]*EOTW_OPT[[#This Row],[Unit Price]]</f>
        <v>0</v>
      </c>
    </row>
    <row r="45" spans="1:15" x14ac:dyDescent="0.25">
      <c r="A45" s="13" t="s">
        <v>216</v>
      </c>
      <c r="B45" s="14" t="s">
        <v>23</v>
      </c>
      <c r="C45" s="3" t="s">
        <v>11</v>
      </c>
      <c r="D45" s="3">
        <v>26.5</v>
      </c>
      <c r="E45" s="54"/>
      <c r="F45" s="41">
        <f>EOTW_OPT[[#This Row],[Estimated Quantitity]]*EOTW_OPT[[#This Row],[Unit Price]]</f>
        <v>0</v>
      </c>
    </row>
    <row r="46" spans="1:15" x14ac:dyDescent="0.25">
      <c r="A46" s="13" t="s">
        <v>131</v>
      </c>
      <c r="B46" s="14" t="s">
        <v>217</v>
      </c>
      <c r="C46" s="3" t="s">
        <v>20</v>
      </c>
      <c r="D46" s="15">
        <v>12355</v>
      </c>
      <c r="E46" s="54"/>
      <c r="F46" s="41">
        <f>EOTW_OPT[[#This Row],[Estimated Quantitity]]*EOTW_OPT[[#This Row],[Unit Price]]</f>
        <v>0</v>
      </c>
    </row>
    <row r="47" spans="1:15" x14ac:dyDescent="0.25">
      <c r="A47" s="16" t="s">
        <v>130</v>
      </c>
      <c r="B47" s="17" t="s">
        <v>3</v>
      </c>
      <c r="C47" s="17"/>
      <c r="D47" s="17"/>
      <c r="E47" s="18"/>
      <c r="F47" s="42"/>
      <c r="O47" s="30"/>
    </row>
    <row r="48" spans="1:15" x14ac:dyDescent="0.25">
      <c r="A48" s="13" t="s">
        <v>218</v>
      </c>
      <c r="B48" s="21" t="s">
        <v>99</v>
      </c>
      <c r="C48" s="3" t="s">
        <v>66</v>
      </c>
      <c r="D48" s="3">
        <v>3</v>
      </c>
      <c r="E48" s="54"/>
      <c r="F48" s="41">
        <f>EOTW_OPT[[#This Row],[Estimated Quantitity]]*EOTW_OPT[[#This Row],[Unit Price]]</f>
        <v>0</v>
      </c>
    </row>
    <row r="49" spans="1:6" x14ac:dyDescent="0.25">
      <c r="A49" s="13" t="s">
        <v>219</v>
      </c>
      <c r="B49" s="21" t="s">
        <v>98</v>
      </c>
      <c r="C49" s="3" t="s">
        <v>66</v>
      </c>
      <c r="D49" s="3">
        <v>8</v>
      </c>
      <c r="E49" s="54"/>
      <c r="F49" s="41">
        <f>EOTW_OPT[[#This Row],[Estimated Quantitity]]*EOTW_OPT[[#This Row],[Unit Price]]</f>
        <v>0</v>
      </c>
    </row>
    <row r="50" spans="1:6" x14ac:dyDescent="0.25">
      <c r="A50" s="13" t="s">
        <v>220</v>
      </c>
      <c r="B50" s="14" t="s">
        <v>2</v>
      </c>
      <c r="C50" s="3" t="s">
        <v>11</v>
      </c>
      <c r="D50" s="3">
        <v>132</v>
      </c>
      <c r="E50" s="54"/>
      <c r="F50" s="41">
        <f>EOTW_OPT[[#This Row],[Estimated Quantitity]]*EOTW_OPT[[#This Row],[Unit Price]]</f>
        <v>0</v>
      </c>
    </row>
    <row r="51" spans="1:6" x14ac:dyDescent="0.25">
      <c r="A51" s="13"/>
      <c r="B51" s="14"/>
      <c r="C51" s="13"/>
      <c r="D51" s="13"/>
      <c r="E51" s="22" t="s">
        <v>301</v>
      </c>
      <c r="F51" s="44">
        <f>SUM(F28:F50)</f>
        <v>0</v>
      </c>
    </row>
    <row r="52" spans="1:6" x14ac:dyDescent="0.25">
      <c r="A52" s="60" t="s">
        <v>221</v>
      </c>
      <c r="B52" s="12"/>
      <c r="C52" s="12"/>
      <c r="D52" s="12"/>
      <c r="E52" s="24"/>
      <c r="F52" s="46"/>
    </row>
    <row r="53" spans="1:6" ht="30" x14ac:dyDescent="0.25">
      <c r="A53" s="13" t="s">
        <v>129</v>
      </c>
      <c r="B53" s="21" t="s">
        <v>324</v>
      </c>
      <c r="C53" s="13" t="s">
        <v>11</v>
      </c>
      <c r="D53" s="25">
        <v>3313</v>
      </c>
      <c r="E53" s="54"/>
      <c r="F53" s="41">
        <f>EOTW_OPT[[#This Row],[Estimated Quantitity]]*EOTW_OPT[[#This Row],[Unit Price]]</f>
        <v>0</v>
      </c>
    </row>
    <row r="54" spans="1:6" x14ac:dyDescent="0.25">
      <c r="A54" s="16" t="s">
        <v>128</v>
      </c>
      <c r="B54" s="20" t="s">
        <v>8</v>
      </c>
      <c r="C54" s="20"/>
      <c r="D54" s="20"/>
      <c r="E54" s="26"/>
      <c r="F54" s="47"/>
    </row>
    <row r="55" spans="1:6" x14ac:dyDescent="0.25">
      <c r="A55" s="13"/>
      <c r="B55" s="21" t="s">
        <v>112</v>
      </c>
      <c r="C55" s="13" t="s">
        <v>66</v>
      </c>
      <c r="D55" s="13">
        <v>46</v>
      </c>
      <c r="E55" s="54"/>
      <c r="F55" s="41">
        <f>EOTW_OPT[[#This Row],[Estimated Quantitity]]*EOTW_OPT[[#This Row],[Unit Price]]</f>
        <v>0</v>
      </c>
    </row>
    <row r="56" spans="1:6" x14ac:dyDescent="0.25">
      <c r="A56" s="13"/>
      <c r="B56" s="21" t="s">
        <v>111</v>
      </c>
      <c r="C56" s="13" t="s">
        <v>66</v>
      </c>
      <c r="D56" s="13">
        <v>15</v>
      </c>
      <c r="E56" s="54"/>
      <c r="F56" s="41">
        <f>EOTW_OPT[[#This Row],[Estimated Quantitity]]*EOTW_OPT[[#This Row],[Unit Price]]</f>
        <v>0</v>
      </c>
    </row>
    <row r="57" spans="1:6" ht="30" x14ac:dyDescent="0.25">
      <c r="A57" s="13" t="s">
        <v>127</v>
      </c>
      <c r="B57" s="14" t="s">
        <v>191</v>
      </c>
      <c r="C57" s="13" t="s">
        <v>11</v>
      </c>
      <c r="D57" s="25">
        <v>3313</v>
      </c>
      <c r="E57" s="54"/>
      <c r="F57" s="41">
        <f>EOTW_OPT[[#This Row],[Estimated Quantitity]]*EOTW_OPT[[#This Row],[Unit Price]]</f>
        <v>0</v>
      </c>
    </row>
    <row r="58" spans="1:6" ht="45" x14ac:dyDescent="0.25">
      <c r="A58" s="13" t="s">
        <v>222</v>
      </c>
      <c r="B58" s="21" t="s">
        <v>109</v>
      </c>
      <c r="C58" s="13" t="s">
        <v>108</v>
      </c>
      <c r="D58" s="25">
        <v>1105</v>
      </c>
      <c r="E58" s="54"/>
      <c r="F58" s="41">
        <f>EOTW_OPT[[#This Row],[Estimated Quantitity]]*EOTW_OPT[[#This Row],[Unit Price]]</f>
        <v>0</v>
      </c>
    </row>
    <row r="59" spans="1:6" ht="45" x14ac:dyDescent="0.25">
      <c r="A59" s="13" t="s">
        <v>223</v>
      </c>
      <c r="B59" s="21" t="s">
        <v>109</v>
      </c>
      <c r="C59" s="13" t="s">
        <v>107</v>
      </c>
      <c r="D59" s="13">
        <v>979</v>
      </c>
      <c r="E59" s="54"/>
      <c r="F59" s="41">
        <f>EOTW_OPT[[#This Row],[Estimated Quantitity]]*EOTW_OPT[[#This Row],[Unit Price]]</f>
        <v>0</v>
      </c>
    </row>
    <row r="60" spans="1:6" ht="45" x14ac:dyDescent="0.25">
      <c r="A60" s="13" t="s">
        <v>224</v>
      </c>
      <c r="B60" s="21" t="s">
        <v>109</v>
      </c>
      <c r="C60" s="13" t="s">
        <v>105</v>
      </c>
      <c r="D60" s="13">
        <v>781</v>
      </c>
      <c r="E60" s="54"/>
      <c r="F60" s="41">
        <f>EOTW_OPT[[#This Row],[Estimated Quantitity]]*EOTW_OPT[[#This Row],[Unit Price]]</f>
        <v>0</v>
      </c>
    </row>
    <row r="61" spans="1:6" ht="45" x14ac:dyDescent="0.25">
      <c r="A61" s="13" t="s">
        <v>225</v>
      </c>
      <c r="B61" s="21" t="s">
        <v>106</v>
      </c>
      <c r="C61" s="13" t="s">
        <v>108</v>
      </c>
      <c r="D61" s="13">
        <v>197</v>
      </c>
      <c r="E61" s="54"/>
      <c r="F61" s="41">
        <f>EOTW_OPT[[#This Row],[Estimated Quantitity]]*EOTW_OPT[[#This Row],[Unit Price]]</f>
        <v>0</v>
      </c>
    </row>
    <row r="62" spans="1:6" ht="45" x14ac:dyDescent="0.25">
      <c r="A62" s="13" t="s">
        <v>226</v>
      </c>
      <c r="B62" s="21" t="s">
        <v>106</v>
      </c>
      <c r="C62" s="13" t="s">
        <v>107</v>
      </c>
      <c r="D62" s="13">
        <v>235</v>
      </c>
      <c r="E62" s="54"/>
      <c r="F62" s="41">
        <f>EOTW_OPT[[#This Row],[Estimated Quantitity]]*EOTW_OPT[[#This Row],[Unit Price]]</f>
        <v>0</v>
      </c>
    </row>
    <row r="63" spans="1:6" ht="45" x14ac:dyDescent="0.25">
      <c r="A63" s="13" t="s">
        <v>227</v>
      </c>
      <c r="B63" s="21" t="s">
        <v>106</v>
      </c>
      <c r="C63" s="13" t="s">
        <v>105</v>
      </c>
      <c r="D63" s="13">
        <v>22</v>
      </c>
      <c r="E63" s="54"/>
      <c r="F63" s="41">
        <f>EOTW_OPT[[#This Row],[Estimated Quantitity]]*EOTW_OPT[[#This Row],[Unit Price]]</f>
        <v>0</v>
      </c>
    </row>
    <row r="64" spans="1:6" ht="30" x14ac:dyDescent="0.25">
      <c r="A64" s="13" t="s">
        <v>228</v>
      </c>
      <c r="B64" s="21" t="s">
        <v>159</v>
      </c>
      <c r="C64" s="13" t="s">
        <v>0</v>
      </c>
      <c r="D64" s="25">
        <v>193032</v>
      </c>
      <c r="E64" s="54"/>
      <c r="F64" s="41">
        <f>EOTW_OPT[[#This Row],[Estimated Quantitity]]*EOTW_OPT[[#This Row],[Unit Price]]</f>
        <v>0</v>
      </c>
    </row>
    <row r="65" spans="1:14" ht="30" x14ac:dyDescent="0.25">
      <c r="A65" s="13" t="s">
        <v>229</v>
      </c>
      <c r="B65" s="21" t="s">
        <v>158</v>
      </c>
      <c r="C65" s="13" t="s">
        <v>0</v>
      </c>
      <c r="D65" s="25">
        <v>4290</v>
      </c>
      <c r="E65" s="54"/>
      <c r="F65" s="41">
        <f>EOTW_OPT[[#This Row],[Estimated Quantitity]]*EOTW_OPT[[#This Row],[Unit Price]]</f>
        <v>0</v>
      </c>
    </row>
    <row r="66" spans="1:14" ht="30" x14ac:dyDescent="0.25">
      <c r="A66" s="13" t="s">
        <v>230</v>
      </c>
      <c r="B66" s="21" t="s">
        <v>157</v>
      </c>
      <c r="C66" s="13" t="s">
        <v>0</v>
      </c>
      <c r="D66" s="25">
        <v>17158</v>
      </c>
      <c r="E66" s="54"/>
      <c r="F66" s="41">
        <f>EOTW_OPT[[#This Row],[Estimated Quantitity]]*EOTW_OPT[[#This Row],[Unit Price]]</f>
        <v>0</v>
      </c>
    </row>
    <row r="67" spans="1:14" x14ac:dyDescent="0.25">
      <c r="A67" s="16" t="s">
        <v>126</v>
      </c>
      <c r="B67" s="27" t="s">
        <v>5</v>
      </c>
      <c r="C67" s="13" t="s">
        <v>66</v>
      </c>
      <c r="D67" s="13">
        <v>61</v>
      </c>
      <c r="E67" s="54"/>
      <c r="F67" s="41">
        <f>EOTW_OPT[[#This Row],[Estimated Quantitity]]*EOTW_OPT[[#This Row],[Unit Price]]</f>
        <v>0</v>
      </c>
    </row>
    <row r="68" spans="1:14" x14ac:dyDescent="0.25">
      <c r="A68" s="16" t="s">
        <v>125</v>
      </c>
      <c r="B68" s="20" t="s">
        <v>4</v>
      </c>
      <c r="C68" s="28"/>
      <c r="D68" s="28"/>
      <c r="E68" s="29"/>
      <c r="F68" s="48"/>
    </row>
    <row r="69" spans="1:14" x14ac:dyDescent="0.25">
      <c r="A69" s="13" t="s">
        <v>231</v>
      </c>
      <c r="B69" s="21" t="s">
        <v>25</v>
      </c>
      <c r="C69" s="13" t="s">
        <v>11</v>
      </c>
      <c r="D69" s="25">
        <v>2865</v>
      </c>
      <c r="E69" s="54"/>
      <c r="F69" s="41">
        <f>EOTW_OPT[[#This Row],[Estimated Quantitity]]*EOTW_OPT[[#This Row],[Unit Price]]</f>
        <v>0</v>
      </c>
      <c r="N69" s="30"/>
    </row>
    <row r="70" spans="1:14" x14ac:dyDescent="0.25">
      <c r="A70" s="13" t="s">
        <v>232</v>
      </c>
      <c r="B70" s="21" t="s">
        <v>23</v>
      </c>
      <c r="C70" s="13" t="s">
        <v>11</v>
      </c>
      <c r="D70" s="13">
        <v>66</v>
      </c>
      <c r="E70" s="54"/>
      <c r="F70" s="41">
        <f>EOTW_OPT[[#This Row],[Estimated Quantitity]]*EOTW_OPT[[#This Row],[Unit Price]]</f>
        <v>0</v>
      </c>
    </row>
    <row r="71" spans="1:14" x14ac:dyDescent="0.25">
      <c r="A71" s="13" t="s">
        <v>233</v>
      </c>
      <c r="B71" s="21" t="s">
        <v>22</v>
      </c>
      <c r="C71" s="13" t="s">
        <v>66</v>
      </c>
      <c r="D71" s="25">
        <v>56232</v>
      </c>
      <c r="E71" s="54"/>
      <c r="F71" s="41">
        <f>EOTW_OPT[[#This Row],[Estimated Quantitity]]*EOTW_OPT[[#This Row],[Unit Price]]</f>
        <v>0</v>
      </c>
    </row>
    <row r="72" spans="1:14" x14ac:dyDescent="0.25">
      <c r="A72" s="13" t="s">
        <v>124</v>
      </c>
      <c r="B72" s="21" t="s">
        <v>12</v>
      </c>
      <c r="C72" s="13" t="s">
        <v>11</v>
      </c>
      <c r="D72" s="13">
        <v>31</v>
      </c>
      <c r="E72" s="54"/>
      <c r="F72" s="41">
        <f>EOTW_OPT[[#This Row],[Estimated Quantitity]]*EOTW_OPT[[#This Row],[Unit Price]]</f>
        <v>0</v>
      </c>
    </row>
    <row r="73" spans="1:14" x14ac:dyDescent="0.25">
      <c r="A73" s="16" t="s">
        <v>123</v>
      </c>
      <c r="B73" s="20" t="s">
        <v>3</v>
      </c>
      <c r="C73" s="20"/>
      <c r="D73" s="20"/>
      <c r="E73" s="26"/>
      <c r="F73" s="47"/>
    </row>
    <row r="74" spans="1:14" x14ac:dyDescent="0.25">
      <c r="A74" s="13" t="s">
        <v>234</v>
      </c>
      <c r="B74" s="21" t="s">
        <v>99</v>
      </c>
      <c r="C74" s="13" t="s">
        <v>66</v>
      </c>
      <c r="D74" s="13">
        <v>3</v>
      </c>
      <c r="E74" s="54"/>
      <c r="F74" s="41">
        <f>EOTW_OPT[[#This Row],[Estimated Quantitity]]*EOTW_OPT[[#This Row],[Unit Price]]</f>
        <v>0</v>
      </c>
    </row>
    <row r="75" spans="1:14" x14ac:dyDescent="0.25">
      <c r="A75" s="13" t="s">
        <v>235</v>
      </c>
      <c r="B75" s="21" t="s">
        <v>98</v>
      </c>
      <c r="C75" s="13" t="s">
        <v>66</v>
      </c>
      <c r="D75" s="13">
        <v>8</v>
      </c>
      <c r="E75" s="54"/>
      <c r="F75" s="41">
        <f>EOTW_OPT[[#This Row],[Estimated Quantitity]]*EOTW_OPT[[#This Row],[Unit Price]]</f>
        <v>0</v>
      </c>
    </row>
    <row r="76" spans="1:14" x14ac:dyDescent="0.25">
      <c r="A76" s="13" t="s">
        <v>236</v>
      </c>
      <c r="B76" s="21" t="s">
        <v>2</v>
      </c>
      <c r="C76" s="13" t="s">
        <v>11</v>
      </c>
      <c r="D76" s="13">
        <v>331</v>
      </c>
      <c r="E76" s="54"/>
      <c r="F76" s="41">
        <f>EOTW_OPT[[#This Row],[Estimated Quantitity]]*EOTW_OPT[[#This Row],[Unit Price]]</f>
        <v>0</v>
      </c>
    </row>
    <row r="77" spans="1:14" x14ac:dyDescent="0.25">
      <c r="A77" s="13"/>
      <c r="B77" s="14"/>
      <c r="C77" s="13"/>
      <c r="D77" s="13"/>
      <c r="E77" s="22" t="s">
        <v>302</v>
      </c>
      <c r="F77" s="44">
        <f>SUM(F53:F76)</f>
        <v>0</v>
      </c>
    </row>
    <row r="78" spans="1:14" x14ac:dyDescent="0.25">
      <c r="A78" s="60" t="s">
        <v>237</v>
      </c>
      <c r="B78" s="12"/>
      <c r="C78" s="12"/>
      <c r="D78" s="12"/>
      <c r="E78" s="24"/>
      <c r="F78" s="46"/>
    </row>
    <row r="79" spans="1:14" ht="30" x14ac:dyDescent="0.25">
      <c r="A79" s="13" t="s">
        <v>122</v>
      </c>
      <c r="B79" s="21" t="s">
        <v>324</v>
      </c>
      <c r="C79" s="13" t="s">
        <v>11</v>
      </c>
      <c r="D79" s="25">
        <v>2714</v>
      </c>
      <c r="E79" s="54"/>
      <c r="F79" s="41">
        <f>EOTW_OPT[[#This Row],[Estimated Quantitity]]*EOTW_OPT[[#This Row],[Unit Price]]</f>
        <v>0</v>
      </c>
    </row>
    <row r="80" spans="1:14" x14ac:dyDescent="0.25">
      <c r="A80" s="16" t="s">
        <v>121</v>
      </c>
      <c r="B80" s="20" t="s">
        <v>8</v>
      </c>
      <c r="C80" s="28"/>
      <c r="D80" s="28"/>
      <c r="E80" s="29"/>
      <c r="F80" s="48"/>
    </row>
    <row r="81" spans="1:12" x14ac:dyDescent="0.25">
      <c r="A81" s="13"/>
      <c r="B81" s="21" t="s">
        <v>112</v>
      </c>
      <c r="C81" s="13" t="s">
        <v>66</v>
      </c>
      <c r="D81" s="13">
        <v>52</v>
      </c>
      <c r="E81" s="54"/>
      <c r="F81" s="41">
        <f>EOTW_OPT[[#This Row],[Estimated Quantitity]]*EOTW_OPT[[#This Row],[Unit Price]]</f>
        <v>0</v>
      </c>
    </row>
    <row r="82" spans="1:12" x14ac:dyDescent="0.25">
      <c r="A82" s="13"/>
      <c r="B82" s="21" t="s">
        <v>111</v>
      </c>
      <c r="C82" s="13" t="s">
        <v>66</v>
      </c>
      <c r="D82" s="13">
        <v>17</v>
      </c>
      <c r="E82" s="54"/>
      <c r="F82" s="41">
        <f>EOTW_OPT[[#This Row],[Estimated Quantitity]]*EOTW_OPT[[#This Row],[Unit Price]]</f>
        <v>0</v>
      </c>
    </row>
    <row r="83" spans="1:12" ht="30" x14ac:dyDescent="0.25">
      <c r="A83" s="13" t="s">
        <v>120</v>
      </c>
      <c r="B83" s="14" t="s">
        <v>191</v>
      </c>
      <c r="C83" s="13" t="s">
        <v>11</v>
      </c>
      <c r="D83" s="25">
        <v>2714</v>
      </c>
      <c r="E83" s="54"/>
      <c r="F83" s="41">
        <f>EOTW_OPT[[#This Row],[Estimated Quantitity]]*EOTW_OPT[[#This Row],[Unit Price]]</f>
        <v>0</v>
      </c>
    </row>
    <row r="84" spans="1:12" ht="45" x14ac:dyDescent="0.25">
      <c r="A84" s="13" t="s">
        <v>238</v>
      </c>
      <c r="B84" s="21" t="s">
        <v>109</v>
      </c>
      <c r="C84" s="13" t="s">
        <v>108</v>
      </c>
      <c r="D84" s="13">
        <v>762</v>
      </c>
      <c r="E84" s="54"/>
      <c r="F84" s="41">
        <f>EOTW_OPT[[#This Row],[Estimated Quantitity]]*EOTW_OPT[[#This Row],[Unit Price]]</f>
        <v>0</v>
      </c>
    </row>
    <row r="85" spans="1:12" ht="45" x14ac:dyDescent="0.25">
      <c r="A85" s="13" t="s">
        <v>239</v>
      </c>
      <c r="B85" s="21" t="s">
        <v>109</v>
      </c>
      <c r="C85" s="13" t="s">
        <v>107</v>
      </c>
      <c r="D85" s="25">
        <v>1268</v>
      </c>
      <c r="E85" s="54"/>
      <c r="F85" s="41">
        <f>EOTW_OPT[[#This Row],[Estimated Quantitity]]*EOTW_OPT[[#This Row],[Unit Price]]</f>
        <v>0</v>
      </c>
    </row>
    <row r="86" spans="1:12" ht="45" x14ac:dyDescent="0.25">
      <c r="A86" s="13" t="s">
        <v>240</v>
      </c>
      <c r="B86" s="21" t="s">
        <v>109</v>
      </c>
      <c r="C86" s="13" t="s">
        <v>105</v>
      </c>
      <c r="D86" s="13">
        <v>152</v>
      </c>
      <c r="E86" s="54"/>
      <c r="F86" s="41">
        <f>EOTW_OPT[[#This Row],[Estimated Quantitity]]*EOTW_OPT[[#This Row],[Unit Price]]</f>
        <v>0</v>
      </c>
    </row>
    <row r="87" spans="1:12" ht="45" x14ac:dyDescent="0.25">
      <c r="A87" s="13" t="s">
        <v>241</v>
      </c>
      <c r="B87" s="21" t="s">
        <v>106</v>
      </c>
      <c r="C87" s="13" t="s">
        <v>108</v>
      </c>
      <c r="D87" s="13">
        <v>217</v>
      </c>
      <c r="E87" s="54"/>
      <c r="F87" s="41">
        <f>EOTW_OPT[[#This Row],[Estimated Quantitity]]*EOTW_OPT[[#This Row],[Unit Price]]</f>
        <v>0</v>
      </c>
    </row>
    <row r="88" spans="1:12" ht="45" x14ac:dyDescent="0.25">
      <c r="A88" s="13" t="s">
        <v>242</v>
      </c>
      <c r="B88" s="21" t="s">
        <v>106</v>
      </c>
      <c r="C88" s="13" t="s">
        <v>107</v>
      </c>
      <c r="D88" s="13">
        <v>163</v>
      </c>
      <c r="E88" s="54"/>
      <c r="F88" s="41">
        <f>EOTW_OPT[[#This Row],[Estimated Quantitity]]*EOTW_OPT[[#This Row],[Unit Price]]</f>
        <v>0</v>
      </c>
    </row>
    <row r="89" spans="1:12" ht="45" x14ac:dyDescent="0.25">
      <c r="A89" s="13" t="s">
        <v>243</v>
      </c>
      <c r="B89" s="21" t="s">
        <v>106</v>
      </c>
      <c r="C89" s="13" t="s">
        <v>105</v>
      </c>
      <c r="D89" s="13">
        <v>152</v>
      </c>
      <c r="E89" s="54"/>
      <c r="F89" s="41">
        <f>EOTW_OPT[[#This Row],[Estimated Quantitity]]*EOTW_OPT[[#This Row],[Unit Price]]</f>
        <v>0</v>
      </c>
    </row>
    <row r="90" spans="1:12" ht="30" x14ac:dyDescent="0.25">
      <c r="A90" s="13" t="s">
        <v>244</v>
      </c>
      <c r="B90" s="21" t="s">
        <v>159</v>
      </c>
      <c r="C90" s="13" t="s">
        <v>0</v>
      </c>
      <c r="D90" s="25">
        <v>163073</v>
      </c>
      <c r="E90" s="54"/>
      <c r="F90" s="41">
        <f>EOTW_OPT[[#This Row],[Estimated Quantitity]]*EOTW_OPT[[#This Row],[Unit Price]]</f>
        <v>0</v>
      </c>
    </row>
    <row r="91" spans="1:12" ht="30" x14ac:dyDescent="0.25">
      <c r="A91" s="13" t="s">
        <v>245</v>
      </c>
      <c r="B91" s="21" t="s">
        <v>158</v>
      </c>
      <c r="C91" s="13" t="s">
        <v>0</v>
      </c>
      <c r="D91" s="25">
        <v>3624</v>
      </c>
      <c r="E91" s="54"/>
      <c r="F91" s="41">
        <f>EOTW_OPT[[#This Row],[Estimated Quantitity]]*EOTW_OPT[[#This Row],[Unit Price]]</f>
        <v>0</v>
      </c>
    </row>
    <row r="92" spans="1:12" ht="30" x14ac:dyDescent="0.25">
      <c r="A92" s="13" t="s">
        <v>246</v>
      </c>
      <c r="B92" s="21" t="s">
        <v>157</v>
      </c>
      <c r="C92" s="13" t="s">
        <v>0</v>
      </c>
      <c r="D92" s="25">
        <v>14495</v>
      </c>
      <c r="E92" s="54"/>
      <c r="F92" s="41">
        <f>EOTW_OPT[[#This Row],[Estimated Quantitity]]*EOTW_OPT[[#This Row],[Unit Price]]</f>
        <v>0</v>
      </c>
    </row>
    <row r="93" spans="1:12" x14ac:dyDescent="0.25">
      <c r="A93" s="16" t="s">
        <v>119</v>
      </c>
      <c r="B93" s="27" t="s">
        <v>5</v>
      </c>
      <c r="C93" s="13" t="s">
        <v>66</v>
      </c>
      <c r="D93" s="13">
        <v>69</v>
      </c>
      <c r="E93" s="54"/>
      <c r="F93" s="41">
        <f>EOTW_OPT[[#This Row],[Estimated Quantitity]]*EOTW_OPT[[#This Row],[Unit Price]]</f>
        <v>0</v>
      </c>
    </row>
    <row r="94" spans="1:12" x14ac:dyDescent="0.25">
      <c r="A94" s="16" t="s">
        <v>118</v>
      </c>
      <c r="B94" s="20" t="s">
        <v>4</v>
      </c>
      <c r="C94" s="28"/>
      <c r="D94" s="28"/>
      <c r="E94" s="29"/>
      <c r="F94" s="48"/>
    </row>
    <row r="95" spans="1:12" x14ac:dyDescent="0.25">
      <c r="A95" s="13" t="s">
        <v>247</v>
      </c>
      <c r="B95" s="21" t="s">
        <v>25</v>
      </c>
      <c r="C95" s="13" t="s">
        <v>11</v>
      </c>
      <c r="D95" s="25">
        <v>2182</v>
      </c>
      <c r="E95" s="54"/>
      <c r="F95" s="41">
        <f>EOTW_OPT[[#This Row],[Estimated Quantitity]]*EOTW_OPT[[#This Row],[Unit Price]]</f>
        <v>0</v>
      </c>
    </row>
    <row r="96" spans="1:12" x14ac:dyDescent="0.25">
      <c r="A96" s="13" t="s">
        <v>248</v>
      </c>
      <c r="B96" s="21" t="s">
        <v>23</v>
      </c>
      <c r="C96" s="13" t="s">
        <v>11</v>
      </c>
      <c r="D96" s="13">
        <v>54</v>
      </c>
      <c r="E96" s="54"/>
      <c r="F96" s="41">
        <f>EOTW_OPT[[#This Row],[Estimated Quantitity]]*EOTW_OPT[[#This Row],[Unit Price]]</f>
        <v>0</v>
      </c>
      <c r="L96" s="30"/>
    </row>
    <row r="97" spans="1:6" x14ac:dyDescent="0.25">
      <c r="A97" s="13" t="s">
        <v>117</v>
      </c>
      <c r="B97" s="21" t="s">
        <v>22</v>
      </c>
      <c r="C97" s="13" t="s">
        <v>66</v>
      </c>
      <c r="D97" s="25">
        <v>48523</v>
      </c>
      <c r="E97" s="54"/>
      <c r="F97" s="41">
        <f>EOTW_OPT[[#This Row],[Estimated Quantitity]]*EOTW_OPT[[#This Row],[Unit Price]]</f>
        <v>0</v>
      </c>
    </row>
    <row r="98" spans="1:6" x14ac:dyDescent="0.25">
      <c r="A98" s="13" t="s">
        <v>116</v>
      </c>
      <c r="B98" s="21" t="s">
        <v>12</v>
      </c>
      <c r="C98" s="13" t="s">
        <v>11</v>
      </c>
      <c r="D98" s="13">
        <v>429</v>
      </c>
      <c r="E98" s="54"/>
      <c r="F98" s="41">
        <f>EOTW_OPT[[#This Row],[Estimated Quantitity]]*EOTW_OPT[[#This Row],[Unit Price]]</f>
        <v>0</v>
      </c>
    </row>
    <row r="99" spans="1:6" x14ac:dyDescent="0.25">
      <c r="A99" s="16" t="s">
        <v>115</v>
      </c>
      <c r="B99" s="20" t="s">
        <v>3</v>
      </c>
      <c r="C99" s="20"/>
      <c r="D99" s="20"/>
      <c r="E99" s="26"/>
      <c r="F99" s="47"/>
    </row>
    <row r="100" spans="1:6" x14ac:dyDescent="0.25">
      <c r="A100" s="13" t="s">
        <v>249</v>
      </c>
      <c r="B100" s="21" t="s">
        <v>99</v>
      </c>
      <c r="C100" s="13" t="s">
        <v>66</v>
      </c>
      <c r="D100" s="13">
        <v>3</v>
      </c>
      <c r="E100" s="54"/>
      <c r="F100" s="41">
        <f>EOTW_OPT[[#This Row],[Estimated Quantitity]]*EOTW_OPT[[#This Row],[Unit Price]]</f>
        <v>0</v>
      </c>
    </row>
    <row r="101" spans="1:6" x14ac:dyDescent="0.25">
      <c r="A101" s="13" t="s">
        <v>250</v>
      </c>
      <c r="B101" s="21" t="s">
        <v>98</v>
      </c>
      <c r="C101" s="13" t="s">
        <v>66</v>
      </c>
      <c r="D101" s="13">
        <v>8</v>
      </c>
      <c r="E101" s="54"/>
      <c r="F101" s="41">
        <f>EOTW_OPT[[#This Row],[Estimated Quantitity]]*EOTW_OPT[[#This Row],[Unit Price]]</f>
        <v>0</v>
      </c>
    </row>
    <row r="102" spans="1:6" x14ac:dyDescent="0.25">
      <c r="A102" s="13" t="s">
        <v>251</v>
      </c>
      <c r="B102" s="21" t="s">
        <v>2</v>
      </c>
      <c r="C102" s="13" t="s">
        <v>11</v>
      </c>
      <c r="D102" s="13">
        <v>271</v>
      </c>
      <c r="E102" s="54"/>
      <c r="F102" s="41">
        <f>EOTW_OPT[[#This Row],[Estimated Quantitity]]*EOTW_OPT[[#This Row],[Unit Price]]</f>
        <v>0</v>
      </c>
    </row>
    <row r="103" spans="1:6" x14ac:dyDescent="0.25">
      <c r="A103" s="13"/>
      <c r="B103" s="14"/>
      <c r="C103" s="13"/>
      <c r="D103" s="13"/>
      <c r="E103" s="22" t="s">
        <v>303</v>
      </c>
      <c r="F103" s="44">
        <f>SUM(F79:F102)</f>
        <v>0</v>
      </c>
    </row>
    <row r="104" spans="1:6" x14ac:dyDescent="0.25">
      <c r="A104" s="60" t="s">
        <v>252</v>
      </c>
      <c r="B104" s="12"/>
      <c r="C104" s="12"/>
      <c r="D104" s="12"/>
      <c r="E104" s="24"/>
      <c r="F104" s="46"/>
    </row>
    <row r="105" spans="1:6" ht="30" x14ac:dyDescent="0.25">
      <c r="A105" s="13" t="s">
        <v>114</v>
      </c>
      <c r="B105" s="21" t="s">
        <v>324</v>
      </c>
      <c r="C105" s="13" t="s">
        <v>11</v>
      </c>
      <c r="D105" s="25">
        <v>2916</v>
      </c>
      <c r="E105" s="54"/>
      <c r="F105" s="41">
        <f>EOTW_OPT[[#This Row],[Estimated Quantitity]]*EOTW_OPT[[#This Row],[Unit Price]]</f>
        <v>0</v>
      </c>
    </row>
    <row r="106" spans="1:6" x14ac:dyDescent="0.25">
      <c r="A106" s="16" t="s">
        <v>113</v>
      </c>
      <c r="B106" s="20" t="s">
        <v>8</v>
      </c>
      <c r="C106" s="20"/>
      <c r="D106" s="20"/>
      <c r="E106" s="26"/>
      <c r="F106" s="47"/>
    </row>
    <row r="107" spans="1:6" x14ac:dyDescent="0.25">
      <c r="A107" s="13"/>
      <c r="B107" s="21" t="s">
        <v>112</v>
      </c>
      <c r="C107" s="13" t="s">
        <v>66</v>
      </c>
      <c r="D107" s="13">
        <v>56</v>
      </c>
      <c r="E107" s="54"/>
      <c r="F107" s="41">
        <f>EOTW_OPT[[#This Row],[Estimated Quantitity]]*EOTW_OPT[[#This Row],[Unit Price]]</f>
        <v>0</v>
      </c>
    </row>
    <row r="108" spans="1:6" x14ac:dyDescent="0.25">
      <c r="A108" s="13"/>
      <c r="B108" s="21" t="s">
        <v>111</v>
      </c>
      <c r="C108" s="13" t="s">
        <v>66</v>
      </c>
      <c r="D108" s="13">
        <v>18</v>
      </c>
      <c r="E108" s="54"/>
      <c r="F108" s="41">
        <f>EOTW_OPT[[#This Row],[Estimated Quantitity]]*EOTW_OPT[[#This Row],[Unit Price]]</f>
        <v>0</v>
      </c>
    </row>
    <row r="109" spans="1:6" ht="30" x14ac:dyDescent="0.25">
      <c r="A109" s="13" t="s">
        <v>110</v>
      </c>
      <c r="B109" s="14" t="s">
        <v>191</v>
      </c>
      <c r="C109" s="13" t="s">
        <v>11</v>
      </c>
      <c r="D109" s="25">
        <v>1916</v>
      </c>
      <c r="E109" s="54"/>
      <c r="F109" s="41">
        <f>EOTW_OPT[[#This Row],[Estimated Quantitity]]*EOTW_OPT[[#This Row],[Unit Price]]</f>
        <v>0</v>
      </c>
    </row>
    <row r="110" spans="1:6" ht="45" x14ac:dyDescent="0.25">
      <c r="A110" s="13" t="s">
        <v>253</v>
      </c>
      <c r="B110" s="21" t="s">
        <v>109</v>
      </c>
      <c r="C110" s="13" t="s">
        <v>108</v>
      </c>
      <c r="D110" s="25">
        <v>1948</v>
      </c>
      <c r="E110" s="54"/>
      <c r="F110" s="41">
        <f>EOTW_OPT[[#This Row],[Estimated Quantitity]]*EOTW_OPT[[#This Row],[Unit Price]]</f>
        <v>0</v>
      </c>
    </row>
    <row r="111" spans="1:6" ht="45" x14ac:dyDescent="0.25">
      <c r="A111" s="13" t="s">
        <v>254</v>
      </c>
      <c r="B111" s="21" t="s">
        <v>109</v>
      </c>
      <c r="C111" s="13" t="s">
        <v>107</v>
      </c>
      <c r="D111" s="13">
        <v>435</v>
      </c>
      <c r="E111" s="54"/>
      <c r="F111" s="41">
        <f>EOTW_OPT[[#This Row],[Estimated Quantitity]]*EOTW_OPT[[#This Row],[Unit Price]]</f>
        <v>0</v>
      </c>
    </row>
    <row r="112" spans="1:6" ht="45" x14ac:dyDescent="0.25">
      <c r="A112" s="13" t="s">
        <v>255</v>
      </c>
      <c r="B112" s="21" t="s">
        <v>109</v>
      </c>
      <c r="C112" s="13" t="s">
        <v>105</v>
      </c>
      <c r="D112" s="13">
        <v>297</v>
      </c>
      <c r="E112" s="54"/>
      <c r="F112" s="41">
        <f>EOTW_OPT[[#This Row],[Estimated Quantitity]]*EOTW_OPT[[#This Row],[Unit Price]]</f>
        <v>0</v>
      </c>
    </row>
    <row r="113" spans="1:6" ht="45" x14ac:dyDescent="0.25">
      <c r="A113" s="13" t="s">
        <v>256</v>
      </c>
      <c r="B113" s="21" t="s">
        <v>106</v>
      </c>
      <c r="C113" s="13" t="s">
        <v>108</v>
      </c>
      <c r="D113" s="13">
        <v>174</v>
      </c>
      <c r="E113" s="54"/>
      <c r="F113" s="41">
        <f>EOTW_OPT[[#This Row],[Estimated Quantitity]]*EOTW_OPT[[#This Row],[Unit Price]]</f>
        <v>0</v>
      </c>
    </row>
    <row r="114" spans="1:6" ht="45" x14ac:dyDescent="0.25">
      <c r="A114" s="13" t="s">
        <v>257</v>
      </c>
      <c r="B114" s="21" t="s">
        <v>106</v>
      </c>
      <c r="C114" s="13" t="s">
        <v>107</v>
      </c>
      <c r="D114" s="13">
        <v>17</v>
      </c>
      <c r="E114" s="54"/>
      <c r="F114" s="41">
        <f>EOTW_OPT[[#This Row],[Estimated Quantitity]]*EOTW_OPT[[#This Row],[Unit Price]]</f>
        <v>0</v>
      </c>
    </row>
    <row r="115" spans="1:6" ht="45" x14ac:dyDescent="0.25">
      <c r="A115" s="13" t="s">
        <v>258</v>
      </c>
      <c r="B115" s="21" t="s">
        <v>106</v>
      </c>
      <c r="C115" s="13" t="s">
        <v>105</v>
      </c>
      <c r="D115" s="13">
        <v>45</v>
      </c>
      <c r="E115" s="54"/>
      <c r="F115" s="41">
        <f>EOTW_OPT[[#This Row],[Estimated Quantitity]]*EOTW_OPT[[#This Row],[Unit Price]]</f>
        <v>0</v>
      </c>
    </row>
    <row r="116" spans="1:6" ht="30" x14ac:dyDescent="0.25">
      <c r="A116" s="13" t="s">
        <v>259</v>
      </c>
      <c r="B116" s="21" t="s">
        <v>159</v>
      </c>
      <c r="C116" s="13" t="s">
        <v>0</v>
      </c>
      <c r="D116" s="25">
        <v>200977</v>
      </c>
      <c r="E116" s="54"/>
      <c r="F116" s="41">
        <f>EOTW_OPT[[#This Row],[Estimated Quantitity]]*EOTW_OPT[[#This Row],[Unit Price]]</f>
        <v>0</v>
      </c>
    </row>
    <row r="117" spans="1:6" ht="30" x14ac:dyDescent="0.25">
      <c r="A117" s="13" t="s">
        <v>260</v>
      </c>
      <c r="B117" s="21" t="s">
        <v>158</v>
      </c>
      <c r="C117" s="13" t="s">
        <v>0</v>
      </c>
      <c r="D117" s="25">
        <v>4466</v>
      </c>
      <c r="E117" s="54"/>
      <c r="F117" s="41">
        <f>EOTW_OPT[[#This Row],[Estimated Quantitity]]*EOTW_OPT[[#This Row],[Unit Price]]</f>
        <v>0</v>
      </c>
    </row>
    <row r="118" spans="1:6" ht="30" x14ac:dyDescent="0.25">
      <c r="A118" s="13" t="s">
        <v>261</v>
      </c>
      <c r="B118" s="21" t="s">
        <v>157</v>
      </c>
      <c r="C118" s="13" t="s">
        <v>0</v>
      </c>
      <c r="D118" s="25">
        <v>17864</v>
      </c>
      <c r="E118" s="54"/>
      <c r="F118" s="41">
        <f>EOTW_OPT[[#This Row],[Estimated Quantitity]]*EOTW_OPT[[#This Row],[Unit Price]]</f>
        <v>0</v>
      </c>
    </row>
    <row r="119" spans="1:6" x14ac:dyDescent="0.25">
      <c r="A119" s="13" t="s">
        <v>104</v>
      </c>
      <c r="B119" s="27" t="s">
        <v>5</v>
      </c>
      <c r="C119" s="13" t="s">
        <v>66</v>
      </c>
      <c r="D119" s="13">
        <v>74</v>
      </c>
      <c r="E119" s="54"/>
      <c r="F119" s="41"/>
    </row>
    <row r="120" spans="1:6" x14ac:dyDescent="0.25">
      <c r="A120" s="13" t="s">
        <v>103</v>
      </c>
      <c r="B120" s="27" t="s">
        <v>4</v>
      </c>
      <c r="C120" s="27"/>
      <c r="D120" s="27"/>
      <c r="E120" s="56"/>
      <c r="F120" s="49"/>
    </row>
    <row r="121" spans="1:6" x14ac:dyDescent="0.25">
      <c r="A121" s="13" t="s">
        <v>262</v>
      </c>
      <c r="B121" s="21" t="s">
        <v>25</v>
      </c>
      <c r="C121" s="13" t="s">
        <v>11</v>
      </c>
      <c r="D121" s="25">
        <v>2680</v>
      </c>
      <c r="E121" s="54"/>
      <c r="F121" s="41">
        <f>EOTW_OPT[[#This Row],[Estimated Quantitity]]*EOTW_OPT[[#This Row],[Unit Price]]</f>
        <v>0</v>
      </c>
    </row>
    <row r="122" spans="1:6" x14ac:dyDescent="0.25">
      <c r="A122" s="13" t="s">
        <v>263</v>
      </c>
      <c r="B122" s="21" t="s">
        <v>23</v>
      </c>
      <c r="C122" s="13" t="s">
        <v>11</v>
      </c>
      <c r="D122" s="13">
        <v>58.3</v>
      </c>
      <c r="E122" s="54"/>
      <c r="F122" s="41">
        <f>EOTW_OPT[[#This Row],[Estimated Quantitity]]*EOTW_OPT[[#This Row],[Unit Price]]</f>
        <v>0</v>
      </c>
    </row>
    <row r="123" spans="1:6" x14ac:dyDescent="0.25">
      <c r="A123" s="13" t="s">
        <v>102</v>
      </c>
      <c r="B123" s="21" t="s">
        <v>22</v>
      </c>
      <c r="C123" s="13" t="s">
        <v>139</v>
      </c>
      <c r="D123" s="25">
        <v>27350</v>
      </c>
      <c r="E123" s="54"/>
      <c r="F123" s="41">
        <f>EOTW_OPT[[#This Row],[Estimated Quantitity]]*EOTW_OPT[[#This Row],[Unit Price]]</f>
        <v>0</v>
      </c>
    </row>
    <row r="124" spans="1:6" x14ac:dyDescent="0.25">
      <c r="A124" s="13" t="s">
        <v>101</v>
      </c>
      <c r="B124" s="21" t="s">
        <v>12</v>
      </c>
      <c r="C124" s="13" t="s">
        <v>11</v>
      </c>
      <c r="D124" s="13">
        <v>547</v>
      </c>
      <c r="E124" s="54"/>
      <c r="F124" s="41">
        <f>EOTW_OPT[[#This Row],[Estimated Quantitity]]*EOTW_OPT[[#This Row],[Unit Price]]</f>
        <v>0</v>
      </c>
    </row>
    <row r="125" spans="1:6" x14ac:dyDescent="0.25">
      <c r="A125" s="16" t="s">
        <v>100</v>
      </c>
      <c r="B125" s="36" t="s">
        <v>3</v>
      </c>
      <c r="C125" s="20"/>
      <c r="D125" s="20"/>
      <c r="E125" s="57"/>
      <c r="F125" s="47"/>
    </row>
    <row r="126" spans="1:6" x14ac:dyDescent="0.25">
      <c r="A126" s="13" t="s">
        <v>264</v>
      </c>
      <c r="B126" s="21" t="s">
        <v>99</v>
      </c>
      <c r="C126" s="13" t="s">
        <v>66</v>
      </c>
      <c r="D126" s="13">
        <v>3</v>
      </c>
      <c r="E126" s="54"/>
      <c r="F126" s="41">
        <f>EOTW_OPT[[#This Row],[Estimated Quantitity]]*EOTW_OPT[[#This Row],[Unit Price]]</f>
        <v>0</v>
      </c>
    </row>
    <row r="127" spans="1:6" x14ac:dyDescent="0.25">
      <c r="A127" s="13" t="s">
        <v>265</v>
      </c>
      <c r="B127" s="21" t="s">
        <v>98</v>
      </c>
      <c r="C127" s="13" t="s">
        <v>66</v>
      </c>
      <c r="D127" s="13">
        <v>5</v>
      </c>
      <c r="E127" s="54"/>
      <c r="F127" s="41">
        <f>EOTW_OPT[[#This Row],[Estimated Quantitity]]*EOTW_OPT[[#This Row],[Unit Price]]</f>
        <v>0</v>
      </c>
    </row>
    <row r="128" spans="1:6" x14ac:dyDescent="0.25">
      <c r="A128" s="13" t="s">
        <v>266</v>
      </c>
      <c r="B128" s="21" t="s">
        <v>2</v>
      </c>
      <c r="C128" s="13" t="s">
        <v>11</v>
      </c>
      <c r="D128" s="13">
        <v>292</v>
      </c>
      <c r="E128" s="54"/>
      <c r="F128" s="41">
        <f>EOTW_OPT[[#This Row],[Estimated Quantitity]]*EOTW_OPT[[#This Row],[Unit Price]]</f>
        <v>0</v>
      </c>
    </row>
    <row r="129" spans="1:6" x14ac:dyDescent="0.25">
      <c r="A129" s="13"/>
      <c r="B129" s="14"/>
      <c r="C129" s="13"/>
      <c r="D129" s="13"/>
      <c r="E129" s="22" t="s">
        <v>304</v>
      </c>
      <c r="F129" s="44">
        <f>SUM(F105:F128)</f>
        <v>0</v>
      </c>
    </row>
    <row r="130" spans="1:6" x14ac:dyDescent="0.25">
      <c r="A130" s="12" t="s">
        <v>297</v>
      </c>
      <c r="B130" s="12"/>
      <c r="C130" s="12"/>
      <c r="D130" s="12"/>
      <c r="E130" s="24"/>
      <c r="F130" s="46"/>
    </row>
    <row r="131" spans="1:6" ht="30" x14ac:dyDescent="0.25">
      <c r="A131" s="13" t="s">
        <v>97</v>
      </c>
      <c r="B131" s="14" t="s">
        <v>96</v>
      </c>
      <c r="C131" s="13" t="s">
        <v>95</v>
      </c>
      <c r="D131" s="13">
        <v>5</v>
      </c>
      <c r="E131" s="54"/>
      <c r="F131" s="41">
        <f>EOTW_OPT[[#This Row],[Estimated Quantitity]]*EOTW_OPT[[#This Row],[Unit Price]]</f>
        <v>0</v>
      </c>
    </row>
    <row r="132" spans="1:6" ht="30" x14ac:dyDescent="0.25">
      <c r="A132" s="13" t="s">
        <v>267</v>
      </c>
      <c r="B132" s="14" t="s">
        <v>268</v>
      </c>
      <c r="C132" s="13" t="s">
        <v>66</v>
      </c>
      <c r="D132" s="13">
        <v>10</v>
      </c>
      <c r="E132" s="54"/>
      <c r="F132" s="41">
        <f>EOTW_OPT[[#This Row],[Estimated Quantitity]]*EOTW_OPT[[#This Row],[Unit Price]]</f>
        <v>0</v>
      </c>
    </row>
    <row r="133" spans="1:6" ht="30" x14ac:dyDescent="0.25">
      <c r="A133" s="13" t="s">
        <v>167</v>
      </c>
      <c r="B133" s="14" t="s">
        <v>94</v>
      </c>
      <c r="C133" s="13" t="s">
        <v>66</v>
      </c>
      <c r="D133" s="13">
        <v>43.9</v>
      </c>
      <c r="E133" s="54"/>
      <c r="F133" s="41">
        <f>EOTW_OPT[[#This Row],[Estimated Quantitity]]*EOTW_OPT[[#This Row],[Unit Price]]</f>
        <v>0</v>
      </c>
    </row>
    <row r="134" spans="1:6" ht="60" x14ac:dyDescent="0.25">
      <c r="A134" s="13" t="s">
        <v>269</v>
      </c>
      <c r="B134" s="14" t="s">
        <v>305</v>
      </c>
      <c r="C134" s="13" t="s">
        <v>66</v>
      </c>
      <c r="D134" s="13">
        <v>15</v>
      </c>
      <c r="E134" s="54"/>
      <c r="F134" s="41">
        <f>EOTW_OPT[[#This Row],[Estimated Quantitity]]*EOTW_OPT[[#This Row],[Unit Price]]</f>
        <v>0</v>
      </c>
    </row>
    <row r="135" spans="1:6" ht="45" x14ac:dyDescent="0.25">
      <c r="A135" s="13" t="s">
        <v>169</v>
      </c>
      <c r="B135" s="14" t="s">
        <v>93</v>
      </c>
      <c r="C135" s="13" t="s">
        <v>66</v>
      </c>
      <c r="D135" s="13">
        <v>1.65</v>
      </c>
      <c r="E135" s="54"/>
      <c r="F135" s="41">
        <f>EOTW_OPT[[#This Row],[Estimated Quantitity]]*EOTW_OPT[[#This Row],[Unit Price]]</f>
        <v>0</v>
      </c>
    </row>
    <row r="136" spans="1:6" ht="30" x14ac:dyDescent="0.25">
      <c r="A136" s="13" t="s">
        <v>171</v>
      </c>
      <c r="B136" s="14" t="s">
        <v>92</v>
      </c>
      <c r="C136" s="13" t="s">
        <v>39</v>
      </c>
      <c r="D136" s="13">
        <v>135</v>
      </c>
      <c r="E136" s="54"/>
      <c r="F136" s="41">
        <f>EOTW_OPT[[#This Row],[Estimated Quantitity]]*EOTW_OPT[[#This Row],[Unit Price]]</f>
        <v>0</v>
      </c>
    </row>
    <row r="137" spans="1:6" ht="30" x14ac:dyDescent="0.25">
      <c r="A137" s="13" t="s">
        <v>172</v>
      </c>
      <c r="B137" s="14" t="s">
        <v>91</v>
      </c>
      <c r="C137" s="13" t="s">
        <v>29</v>
      </c>
      <c r="D137" s="13">
        <v>9575</v>
      </c>
      <c r="E137" s="54"/>
      <c r="F137" s="41">
        <f>EOTW_OPT[[#This Row],[Estimated Quantitity]]*EOTW_OPT[[#This Row],[Unit Price]]</f>
        <v>0</v>
      </c>
    </row>
    <row r="138" spans="1:6" ht="45" x14ac:dyDescent="0.25">
      <c r="A138" s="13" t="s">
        <v>173</v>
      </c>
      <c r="B138" s="14" t="s">
        <v>90</v>
      </c>
      <c r="C138" s="13" t="s">
        <v>29</v>
      </c>
      <c r="D138" s="13">
        <v>750</v>
      </c>
      <c r="E138" s="54"/>
      <c r="F138" s="41">
        <f>EOTW_OPT[[#This Row],[Estimated Quantitity]]*EOTW_OPT[[#This Row],[Unit Price]]</f>
        <v>0</v>
      </c>
    </row>
    <row r="139" spans="1:6" ht="30" x14ac:dyDescent="0.25">
      <c r="A139" s="13" t="s">
        <v>270</v>
      </c>
      <c r="B139" s="14" t="s">
        <v>89</v>
      </c>
      <c r="C139" s="13" t="s">
        <v>29</v>
      </c>
      <c r="D139" s="13">
        <v>750</v>
      </c>
      <c r="E139" s="54"/>
      <c r="F139" s="41">
        <f>EOTW_OPT[[#This Row],[Estimated Quantitity]]*EOTW_OPT[[#This Row],[Unit Price]]</f>
        <v>0</v>
      </c>
    </row>
    <row r="140" spans="1:6" ht="45" x14ac:dyDescent="0.25">
      <c r="A140" s="13" t="s">
        <v>174</v>
      </c>
      <c r="B140" s="21" t="s">
        <v>88</v>
      </c>
      <c r="C140" s="13" t="s">
        <v>20</v>
      </c>
      <c r="D140" s="13">
        <v>2520</v>
      </c>
      <c r="E140" s="54"/>
      <c r="F140" s="41">
        <f>EOTW_OPT[[#This Row],[Estimated Quantitity]]*EOTW_OPT[[#This Row],[Unit Price]]</f>
        <v>0</v>
      </c>
    </row>
    <row r="141" spans="1:6" ht="30" x14ac:dyDescent="0.25">
      <c r="A141" s="13" t="s">
        <v>271</v>
      </c>
      <c r="B141" s="21" t="s">
        <v>87</v>
      </c>
      <c r="C141" s="13" t="s">
        <v>20</v>
      </c>
      <c r="D141" s="13">
        <v>500</v>
      </c>
      <c r="E141" s="54"/>
      <c r="F141" s="41">
        <f>EOTW_OPT[[#This Row],[Estimated Quantitity]]*EOTW_OPT[[#This Row],[Unit Price]]</f>
        <v>0</v>
      </c>
    </row>
    <row r="142" spans="1:6" ht="30" x14ac:dyDescent="0.25">
      <c r="A142" s="13" t="s">
        <v>175</v>
      </c>
      <c r="B142" s="14" t="s">
        <v>86</v>
      </c>
      <c r="C142" s="13" t="s">
        <v>39</v>
      </c>
      <c r="D142" s="13">
        <v>20</v>
      </c>
      <c r="E142" s="54"/>
      <c r="F142" s="41">
        <f>EOTW_OPT[[#This Row],[Estimated Quantitity]]*EOTW_OPT[[#This Row],[Unit Price]]</f>
        <v>0</v>
      </c>
    </row>
    <row r="143" spans="1:6" ht="30" x14ac:dyDescent="0.25">
      <c r="A143" s="13" t="s">
        <v>176</v>
      </c>
      <c r="B143" s="14" t="s">
        <v>85</v>
      </c>
      <c r="C143" s="13" t="s">
        <v>39</v>
      </c>
      <c r="D143" s="13">
        <v>25</v>
      </c>
      <c r="E143" s="54"/>
      <c r="F143" s="41">
        <f>EOTW_OPT[[#This Row],[Estimated Quantitity]]*EOTW_OPT[[#This Row],[Unit Price]]</f>
        <v>0</v>
      </c>
    </row>
    <row r="144" spans="1:6" ht="30" x14ac:dyDescent="0.25">
      <c r="A144" s="13" t="s">
        <v>272</v>
      </c>
      <c r="B144" s="14" t="s">
        <v>84</v>
      </c>
      <c r="C144" s="13" t="s">
        <v>321</v>
      </c>
      <c r="D144" s="13">
        <v>10000</v>
      </c>
      <c r="E144" s="54"/>
      <c r="F144" s="41">
        <f>EOTW_OPT[[#This Row],[Estimated Quantitity]]*EOTW_OPT[[#This Row],[Unit Price]]</f>
        <v>0</v>
      </c>
    </row>
    <row r="145" spans="1:6" ht="30" x14ac:dyDescent="0.25">
      <c r="A145" s="13" t="s">
        <v>273</v>
      </c>
      <c r="B145" s="14" t="s">
        <v>83</v>
      </c>
      <c r="C145" s="13" t="s">
        <v>321</v>
      </c>
      <c r="D145" s="13">
        <v>40000</v>
      </c>
      <c r="E145" s="54"/>
      <c r="F145" s="41">
        <f>EOTW_OPT[[#This Row],[Estimated Quantitity]]*EOTW_OPT[[#This Row],[Unit Price]]</f>
        <v>0</v>
      </c>
    </row>
    <row r="146" spans="1:6" x14ac:dyDescent="0.25">
      <c r="A146" s="13" t="s">
        <v>274</v>
      </c>
      <c r="B146" s="14" t="s">
        <v>82</v>
      </c>
      <c r="C146" s="13" t="s">
        <v>321</v>
      </c>
      <c r="D146" s="13">
        <v>1000</v>
      </c>
      <c r="E146" s="54"/>
      <c r="F146" s="41">
        <f>EOTW_OPT[[#This Row],[Estimated Quantitity]]*EOTW_OPT[[#This Row],[Unit Price]]</f>
        <v>0</v>
      </c>
    </row>
    <row r="147" spans="1:6" ht="30" x14ac:dyDescent="0.25">
      <c r="A147" s="13" t="s">
        <v>275</v>
      </c>
      <c r="B147" s="14" t="s">
        <v>81</v>
      </c>
      <c r="C147" s="13" t="s">
        <v>29</v>
      </c>
      <c r="D147" s="13">
        <v>500</v>
      </c>
      <c r="E147" s="54"/>
      <c r="F147" s="41">
        <f>EOTW_OPT[[#This Row],[Estimated Quantitity]]*EOTW_OPT[[#This Row],[Unit Price]]</f>
        <v>0</v>
      </c>
    </row>
    <row r="148" spans="1:6" x14ac:dyDescent="0.25">
      <c r="A148" s="13" t="s">
        <v>80</v>
      </c>
      <c r="B148" s="14" t="s">
        <v>79</v>
      </c>
      <c r="C148" s="13" t="s">
        <v>20</v>
      </c>
      <c r="D148" s="13">
        <v>650</v>
      </c>
      <c r="E148" s="54"/>
      <c r="F148" s="41">
        <f>EOTW_OPT[[#This Row],[Estimated Quantitity]]*EOTW_OPT[[#This Row],[Unit Price]]</f>
        <v>0</v>
      </c>
    </row>
    <row r="149" spans="1:6" x14ac:dyDescent="0.25">
      <c r="A149" s="13" t="s">
        <v>78</v>
      </c>
      <c r="B149" s="14" t="s">
        <v>77</v>
      </c>
      <c r="C149" s="13" t="s">
        <v>20</v>
      </c>
      <c r="D149" s="13">
        <v>200</v>
      </c>
      <c r="E149" s="54"/>
      <c r="F149" s="41">
        <f>EOTW_OPT[[#This Row],[Estimated Quantitity]]*EOTW_OPT[[#This Row],[Unit Price]]</f>
        <v>0</v>
      </c>
    </row>
    <row r="150" spans="1:6" ht="30" x14ac:dyDescent="0.25">
      <c r="A150" s="13" t="s">
        <v>76</v>
      </c>
      <c r="B150" s="14" t="s">
        <v>75</v>
      </c>
      <c r="C150" s="13" t="s">
        <v>321</v>
      </c>
      <c r="D150" s="13">
        <v>150</v>
      </c>
      <c r="E150" s="54"/>
      <c r="F150" s="41">
        <f>EOTW_OPT[[#This Row],[Estimated Quantitity]]*EOTW_OPT[[#This Row],[Unit Price]]</f>
        <v>0</v>
      </c>
    </row>
    <row r="151" spans="1:6" ht="30" x14ac:dyDescent="0.25">
      <c r="A151" s="13" t="s">
        <v>74</v>
      </c>
      <c r="B151" s="14" t="s">
        <v>73</v>
      </c>
      <c r="C151" s="13" t="s">
        <v>29</v>
      </c>
      <c r="D151" s="13">
        <v>1000</v>
      </c>
      <c r="E151" s="54"/>
      <c r="F151" s="41">
        <f>EOTW_OPT[[#This Row],[Estimated Quantitity]]*EOTW_OPT[[#This Row],[Unit Price]]</f>
        <v>0</v>
      </c>
    </row>
    <row r="152" spans="1:6" ht="30" x14ac:dyDescent="0.25">
      <c r="A152" s="13" t="s">
        <v>72</v>
      </c>
      <c r="B152" s="14" t="s">
        <v>71</v>
      </c>
      <c r="C152" s="13" t="s">
        <v>321</v>
      </c>
      <c r="D152" s="13">
        <v>4425</v>
      </c>
      <c r="E152" s="54"/>
      <c r="F152" s="41">
        <f>EOTW_OPT[[#This Row],[Estimated Quantitity]]*EOTW_OPT[[#This Row],[Unit Price]]</f>
        <v>0</v>
      </c>
    </row>
    <row r="153" spans="1:6" ht="45" x14ac:dyDescent="0.25">
      <c r="A153" s="13" t="s">
        <v>70</v>
      </c>
      <c r="B153" s="14" t="s">
        <v>69</v>
      </c>
      <c r="C153" s="13" t="s">
        <v>29</v>
      </c>
      <c r="D153" s="13">
        <v>500</v>
      </c>
      <c r="E153" s="54"/>
      <c r="F153" s="41">
        <f>EOTW_OPT[[#This Row],[Estimated Quantitity]]*EOTW_OPT[[#This Row],[Unit Price]]</f>
        <v>0</v>
      </c>
    </row>
    <row r="154" spans="1:6" ht="30" x14ac:dyDescent="0.25">
      <c r="A154" s="13" t="s">
        <v>178</v>
      </c>
      <c r="B154" s="14" t="s">
        <v>68</v>
      </c>
      <c r="C154" s="13" t="s">
        <v>66</v>
      </c>
      <c r="D154" s="13">
        <v>42.25</v>
      </c>
      <c r="E154" s="54"/>
      <c r="F154" s="41">
        <f>EOTW_OPT[[#This Row],[Estimated Quantitity]]*EOTW_OPT[[#This Row],[Unit Price]]</f>
        <v>0</v>
      </c>
    </row>
    <row r="155" spans="1:6" ht="30" x14ac:dyDescent="0.25">
      <c r="A155" s="13" t="s">
        <v>179</v>
      </c>
      <c r="B155" s="14" t="s">
        <v>67</v>
      </c>
      <c r="C155" s="13" t="s">
        <v>66</v>
      </c>
      <c r="D155" s="13">
        <v>18.5</v>
      </c>
      <c r="E155" s="54"/>
      <c r="F155" s="41">
        <f>EOTW_OPT[[#This Row],[Estimated Quantitity]]*EOTW_OPT[[#This Row],[Unit Price]]</f>
        <v>0</v>
      </c>
    </row>
    <row r="156" spans="1:6" ht="30" x14ac:dyDescent="0.25">
      <c r="A156" s="13" t="s">
        <v>65</v>
      </c>
      <c r="B156" s="14" t="s">
        <v>64</v>
      </c>
      <c r="C156" s="13" t="s">
        <v>20</v>
      </c>
      <c r="D156" s="13">
        <v>5820</v>
      </c>
      <c r="E156" s="54"/>
      <c r="F156" s="41">
        <f>EOTW_OPT[[#This Row],[Estimated Quantitity]]*EOTW_OPT[[#This Row],[Unit Price]]</f>
        <v>0</v>
      </c>
    </row>
    <row r="157" spans="1:6" ht="30" x14ac:dyDescent="0.25">
      <c r="A157" s="13" t="s">
        <v>63</v>
      </c>
      <c r="B157" s="14" t="s">
        <v>62</v>
      </c>
      <c r="C157" s="13" t="s">
        <v>20</v>
      </c>
      <c r="D157" s="13">
        <v>1830</v>
      </c>
      <c r="E157" s="54"/>
      <c r="F157" s="41">
        <f>EOTW_OPT[[#This Row],[Estimated Quantitity]]*EOTW_OPT[[#This Row],[Unit Price]]</f>
        <v>0</v>
      </c>
    </row>
    <row r="158" spans="1:6" ht="30" x14ac:dyDescent="0.25">
      <c r="A158" s="13" t="s">
        <v>61</v>
      </c>
      <c r="B158" s="14" t="s">
        <v>60</v>
      </c>
      <c r="C158" s="13" t="s">
        <v>20</v>
      </c>
      <c r="D158" s="13">
        <v>230</v>
      </c>
      <c r="E158" s="54"/>
      <c r="F158" s="41">
        <f>EOTW_OPT[[#This Row],[Estimated Quantitity]]*EOTW_OPT[[#This Row],[Unit Price]]</f>
        <v>0</v>
      </c>
    </row>
    <row r="159" spans="1:6" ht="30" x14ac:dyDescent="0.25">
      <c r="A159" s="13" t="s">
        <v>59</v>
      </c>
      <c r="B159" s="14" t="s">
        <v>58</v>
      </c>
      <c r="C159" s="13" t="s">
        <v>20</v>
      </c>
      <c r="D159" s="13">
        <v>450</v>
      </c>
      <c r="E159" s="54"/>
      <c r="F159" s="41">
        <f>EOTW_OPT[[#This Row],[Estimated Quantitity]]*EOTW_OPT[[#This Row],[Unit Price]]</f>
        <v>0</v>
      </c>
    </row>
    <row r="160" spans="1:6" x14ac:dyDescent="0.25">
      <c r="A160" s="13" t="s">
        <v>57</v>
      </c>
      <c r="B160" s="14" t="s">
        <v>56</v>
      </c>
      <c r="C160" s="13" t="s">
        <v>39</v>
      </c>
      <c r="D160" s="13">
        <v>25</v>
      </c>
      <c r="E160" s="54"/>
      <c r="F160" s="41">
        <f>EOTW_OPT[[#This Row],[Estimated Quantitity]]*EOTW_OPT[[#This Row],[Unit Price]]</f>
        <v>0</v>
      </c>
    </row>
    <row r="161" spans="1:7" x14ac:dyDescent="0.25">
      <c r="A161" s="13" t="s">
        <v>55</v>
      </c>
      <c r="B161" s="14" t="s">
        <v>54</v>
      </c>
      <c r="C161" s="13" t="s">
        <v>39</v>
      </c>
      <c r="D161" s="13">
        <v>10</v>
      </c>
      <c r="E161" s="54"/>
      <c r="F161" s="41">
        <f>EOTW_OPT[[#This Row],[Estimated Quantitity]]*EOTW_OPT[[#This Row],[Unit Price]]</f>
        <v>0</v>
      </c>
    </row>
    <row r="162" spans="1:7" ht="45" x14ac:dyDescent="0.25">
      <c r="A162" s="13" t="s">
        <v>53</v>
      </c>
      <c r="B162" s="14" t="s">
        <v>52</v>
      </c>
      <c r="C162" s="13" t="s">
        <v>11</v>
      </c>
      <c r="D162" s="13">
        <v>60</v>
      </c>
      <c r="E162" s="54"/>
      <c r="F162" s="41">
        <f>EOTW_OPT[[#This Row],[Estimated Quantitity]]*EOTW_OPT[[#This Row],[Unit Price]]</f>
        <v>0</v>
      </c>
    </row>
    <row r="163" spans="1:7" ht="30" x14ac:dyDescent="0.25">
      <c r="A163" s="13" t="s">
        <v>51</v>
      </c>
      <c r="B163" s="14" t="s">
        <v>50</v>
      </c>
      <c r="C163" s="13" t="s">
        <v>39</v>
      </c>
      <c r="D163" s="13">
        <v>10</v>
      </c>
      <c r="E163" s="54"/>
      <c r="F163" s="41">
        <f>EOTW_OPT[[#This Row],[Estimated Quantitity]]*EOTW_OPT[[#This Row],[Unit Price]]</f>
        <v>0</v>
      </c>
    </row>
    <row r="164" spans="1:7" ht="30" x14ac:dyDescent="0.25">
      <c r="A164" s="13" t="s">
        <v>49</v>
      </c>
      <c r="B164" s="14" t="s">
        <v>48</v>
      </c>
      <c r="C164" s="13" t="s">
        <v>39</v>
      </c>
      <c r="D164" s="13">
        <v>10</v>
      </c>
      <c r="E164" s="54"/>
      <c r="F164" s="41">
        <f>EOTW_OPT[[#This Row],[Estimated Quantitity]]*EOTW_OPT[[#This Row],[Unit Price]]</f>
        <v>0</v>
      </c>
    </row>
    <row r="165" spans="1:7" ht="30" x14ac:dyDescent="0.25">
      <c r="A165" s="13" t="s">
        <v>47</v>
      </c>
      <c r="B165" s="14" t="s">
        <v>46</v>
      </c>
      <c r="C165" s="13" t="s">
        <v>39</v>
      </c>
      <c r="D165" s="13">
        <v>5</v>
      </c>
      <c r="E165" s="54"/>
      <c r="F165" s="41">
        <f>EOTW_OPT[[#This Row],[Estimated Quantitity]]*EOTW_OPT[[#This Row],[Unit Price]]</f>
        <v>0</v>
      </c>
    </row>
    <row r="166" spans="1:7" ht="30" x14ac:dyDescent="0.25">
      <c r="A166" s="13" t="s">
        <v>45</v>
      </c>
      <c r="B166" s="14" t="s">
        <v>44</v>
      </c>
      <c r="C166" s="13" t="s">
        <v>39</v>
      </c>
      <c r="D166" s="13">
        <v>70</v>
      </c>
      <c r="E166" s="54"/>
      <c r="F166" s="41">
        <f>EOTW_OPT[[#This Row],[Estimated Quantitity]]*EOTW_OPT[[#This Row],[Unit Price]]</f>
        <v>0</v>
      </c>
    </row>
    <row r="167" spans="1:7" x14ac:dyDescent="0.25">
      <c r="A167" s="13" t="s">
        <v>43</v>
      </c>
      <c r="B167" s="14" t="s">
        <v>42</v>
      </c>
      <c r="C167" s="13" t="s">
        <v>39</v>
      </c>
      <c r="D167" s="13">
        <v>20</v>
      </c>
      <c r="E167" s="54"/>
      <c r="F167" s="41">
        <f>EOTW_OPT[[#This Row],[Estimated Quantitity]]*EOTW_OPT[[#This Row],[Unit Price]]</f>
        <v>0</v>
      </c>
    </row>
    <row r="168" spans="1:7" x14ac:dyDescent="0.25">
      <c r="A168" s="13" t="s">
        <v>41</v>
      </c>
      <c r="B168" s="14" t="s">
        <v>40</v>
      </c>
      <c r="C168" s="13" t="s">
        <v>39</v>
      </c>
      <c r="D168" s="13">
        <v>45</v>
      </c>
      <c r="E168" s="54"/>
      <c r="F168" s="41">
        <f>EOTW_OPT[[#This Row],[Estimated Quantitity]]*EOTW_OPT[[#This Row],[Unit Price]]</f>
        <v>0</v>
      </c>
    </row>
    <row r="169" spans="1:7" ht="30" x14ac:dyDescent="0.25">
      <c r="A169" s="13" t="s">
        <v>38</v>
      </c>
      <c r="B169" s="21" t="s">
        <v>37</v>
      </c>
      <c r="C169" s="13" t="s">
        <v>0</v>
      </c>
      <c r="D169" s="25">
        <v>50000</v>
      </c>
      <c r="E169" s="54"/>
      <c r="F169" s="41">
        <f>EOTW_OPT[[#This Row],[Estimated Quantitity]]*EOTW_OPT[[#This Row],[Unit Price]]</f>
        <v>0</v>
      </c>
    </row>
    <row r="170" spans="1:7" ht="30" x14ac:dyDescent="0.25">
      <c r="A170" s="13" t="s">
        <v>36</v>
      </c>
      <c r="B170" s="21" t="s">
        <v>35</v>
      </c>
      <c r="C170" s="13" t="s">
        <v>34</v>
      </c>
      <c r="D170" s="25">
        <v>10000</v>
      </c>
      <c r="E170" s="54"/>
      <c r="F170" s="41">
        <f>EOTW_OPT[[#This Row],[Estimated Quantitity]]*EOTW_OPT[[#This Row],[Unit Price]]</f>
        <v>0</v>
      </c>
    </row>
    <row r="171" spans="1:7" x14ac:dyDescent="0.25">
      <c r="A171" s="13" t="s">
        <v>33</v>
      </c>
      <c r="B171" s="21" t="s">
        <v>32</v>
      </c>
      <c r="C171" s="13" t="s">
        <v>20</v>
      </c>
      <c r="D171" s="13">
        <v>5</v>
      </c>
      <c r="E171" s="54"/>
      <c r="F171" s="41">
        <f>EOTW_OPT[[#This Row],[Estimated Quantitity]]*EOTW_OPT[[#This Row],[Unit Price]]</f>
        <v>0</v>
      </c>
    </row>
    <row r="172" spans="1:7" ht="30" x14ac:dyDescent="0.25">
      <c r="A172" s="13" t="s">
        <v>31</v>
      </c>
      <c r="B172" s="21" t="s">
        <v>30</v>
      </c>
      <c r="C172" s="13" t="s">
        <v>20</v>
      </c>
      <c r="D172" s="13">
        <v>10</v>
      </c>
      <c r="E172" s="54"/>
      <c r="F172" s="41">
        <f>EOTW_OPT[[#This Row],[Estimated Quantitity]]*EOTW_OPT[[#This Row],[Unit Price]]</f>
        <v>0</v>
      </c>
    </row>
    <row r="173" spans="1:7" ht="30" x14ac:dyDescent="0.25">
      <c r="A173" s="13" t="s">
        <v>322</v>
      </c>
      <c r="B173" s="21" t="s">
        <v>28</v>
      </c>
      <c r="C173" s="13" t="s">
        <v>26</v>
      </c>
      <c r="D173" s="25">
        <v>271000</v>
      </c>
      <c r="E173" s="58"/>
      <c r="F173" s="41">
        <f>EOTW_OPT[[#This Row],[Estimated Quantitity]]*EOTW_OPT[[#This Row],[Unit Price]]</f>
        <v>0</v>
      </c>
    </row>
    <row r="174" spans="1:7" ht="30" x14ac:dyDescent="0.25">
      <c r="A174" s="13" t="s">
        <v>323</v>
      </c>
      <c r="B174" s="21" t="s">
        <v>27</v>
      </c>
      <c r="C174" s="13" t="s">
        <v>26</v>
      </c>
      <c r="D174" s="25">
        <v>14000</v>
      </c>
      <c r="E174" s="58"/>
      <c r="F174" s="41">
        <f>EOTW_OPT[[#This Row],[Estimated Quantitity]]*EOTW_OPT[[#This Row],[Unit Price]]</f>
        <v>0</v>
      </c>
    </row>
    <row r="175" spans="1:7" x14ac:dyDescent="0.25">
      <c r="A175" s="12" t="s">
        <v>306</v>
      </c>
      <c r="B175" s="12"/>
      <c r="C175" s="12"/>
      <c r="D175" s="12"/>
      <c r="E175" s="24"/>
      <c r="F175" s="46"/>
    </row>
    <row r="176" spans="1:7" x14ac:dyDescent="0.25">
      <c r="A176" s="13" t="s">
        <v>276</v>
      </c>
      <c r="B176" s="21" t="s">
        <v>277</v>
      </c>
      <c r="C176" s="13" t="s">
        <v>11</v>
      </c>
      <c r="D176" s="25">
        <v>1736</v>
      </c>
      <c r="E176" s="54"/>
      <c r="F176" s="50">
        <f>EOTW_OPT[[#This Row],[Estimated Quantitity]]*EOTW_OPT[[#This Row],[Unit Price]]</f>
        <v>0</v>
      </c>
      <c r="G176" s="35"/>
    </row>
    <row r="177" spans="1:7" x14ac:dyDescent="0.25">
      <c r="A177" s="13">
        <v>8.3000000000000007</v>
      </c>
      <c r="B177" s="21" t="s">
        <v>24</v>
      </c>
      <c r="C177" s="13" t="s">
        <v>11</v>
      </c>
      <c r="D177" s="13">
        <v>500</v>
      </c>
      <c r="E177" s="54"/>
      <c r="F177" s="50">
        <f>EOTW_OPT[[#This Row],[Estimated Quantitity]]*EOTW_OPT[[#This Row],[Unit Price]]</f>
        <v>0</v>
      </c>
      <c r="G177" s="35"/>
    </row>
    <row r="178" spans="1:7" x14ac:dyDescent="0.25">
      <c r="A178" s="13" t="s">
        <v>278</v>
      </c>
      <c r="B178" s="21" t="s">
        <v>21</v>
      </c>
      <c r="C178" s="13" t="s">
        <v>20</v>
      </c>
      <c r="D178" s="25">
        <v>30892</v>
      </c>
      <c r="E178" s="54"/>
      <c r="F178" s="50">
        <f>EOTW_OPT[[#This Row],[Estimated Quantitity]]*EOTW_OPT[[#This Row],[Unit Price]]</f>
        <v>0</v>
      </c>
      <c r="G178" s="35"/>
    </row>
    <row r="179" spans="1:7" x14ac:dyDescent="0.25">
      <c r="A179" s="13">
        <v>8.6999999999999993</v>
      </c>
      <c r="B179" s="21" t="s">
        <v>19</v>
      </c>
      <c r="C179" s="13" t="s">
        <v>11</v>
      </c>
      <c r="D179" s="25">
        <v>3619</v>
      </c>
      <c r="E179" s="54"/>
      <c r="F179" s="50">
        <f>EOTW_OPT[[#This Row],[Estimated Quantitity]]*EOTW_OPT[[#This Row],[Unit Price]]</f>
        <v>0</v>
      </c>
      <c r="G179" s="35"/>
    </row>
    <row r="180" spans="1:7" x14ac:dyDescent="0.25">
      <c r="A180" s="13" t="s">
        <v>279</v>
      </c>
      <c r="B180" s="21" t="s">
        <v>18</v>
      </c>
      <c r="C180" s="13" t="s">
        <v>11</v>
      </c>
      <c r="D180" s="13">
        <v>250</v>
      </c>
      <c r="E180" s="54"/>
      <c r="F180" s="50">
        <f>EOTW_OPT[[#This Row],[Estimated Quantitity]]*EOTW_OPT[[#This Row],[Unit Price]]</f>
        <v>0</v>
      </c>
      <c r="G180" s="35"/>
    </row>
    <row r="181" spans="1:7" x14ac:dyDescent="0.25">
      <c r="A181" s="13" t="s">
        <v>280</v>
      </c>
      <c r="B181" s="21" t="s">
        <v>17</v>
      </c>
      <c r="C181" s="13" t="s">
        <v>11</v>
      </c>
      <c r="D181" s="13">
        <v>250</v>
      </c>
      <c r="E181" s="54"/>
      <c r="F181" s="50">
        <f>EOTW_OPT[[#This Row],[Estimated Quantitity]]*EOTW_OPT[[#This Row],[Unit Price]]</f>
        <v>0</v>
      </c>
      <c r="G181" s="35"/>
    </row>
    <row r="182" spans="1:7" x14ac:dyDescent="0.25">
      <c r="A182" s="13" t="s">
        <v>281</v>
      </c>
      <c r="B182" s="21" t="s">
        <v>16</v>
      </c>
      <c r="C182" s="13" t="s">
        <v>11</v>
      </c>
      <c r="D182" s="25">
        <v>1097</v>
      </c>
      <c r="E182" s="54"/>
      <c r="F182" s="50">
        <f>EOTW_OPT[[#This Row],[Estimated Quantitity]]*EOTW_OPT[[#This Row],[Unit Price]]</f>
        <v>0</v>
      </c>
    </row>
    <row r="183" spans="1:7" x14ac:dyDescent="0.25">
      <c r="A183" s="13">
        <v>8.9</v>
      </c>
      <c r="B183" s="14" t="s">
        <v>15</v>
      </c>
      <c r="C183" s="13" t="s">
        <v>11</v>
      </c>
      <c r="D183" s="25">
        <v>1068</v>
      </c>
      <c r="E183" s="54"/>
      <c r="F183" s="50">
        <f>EOTW_OPT[[#This Row],[Estimated Quantitity]]*EOTW_OPT[[#This Row],[Unit Price]]</f>
        <v>0</v>
      </c>
    </row>
    <row r="184" spans="1:7" x14ac:dyDescent="0.25">
      <c r="A184" s="13" t="s">
        <v>282</v>
      </c>
      <c r="B184" s="14" t="s">
        <v>14</v>
      </c>
      <c r="C184" s="13" t="s">
        <v>0</v>
      </c>
      <c r="D184" s="25">
        <v>14519</v>
      </c>
      <c r="E184" s="58"/>
      <c r="F184" s="50">
        <f>EOTW_OPT[[#This Row],[Estimated Quantitity]]*EOTW_OPT[[#This Row],[Unit Price]]</f>
        <v>0</v>
      </c>
    </row>
    <row r="185" spans="1:7" x14ac:dyDescent="0.25">
      <c r="A185" s="13" t="s">
        <v>283</v>
      </c>
      <c r="B185" s="14" t="s">
        <v>13</v>
      </c>
      <c r="C185" s="13" t="s">
        <v>0</v>
      </c>
      <c r="D185" s="25">
        <v>14519</v>
      </c>
      <c r="E185" s="58"/>
      <c r="F185" s="50">
        <f>EOTW_OPT[[#This Row],[Estimated Quantitity]]*EOTW_OPT[[#This Row],[Unit Price]]</f>
        <v>0</v>
      </c>
    </row>
    <row r="186" spans="1:7" x14ac:dyDescent="0.25">
      <c r="A186" s="13">
        <v>8.1199999999999992</v>
      </c>
      <c r="B186" s="14" t="s">
        <v>284</v>
      </c>
      <c r="C186" s="13" t="s">
        <v>11</v>
      </c>
      <c r="D186" s="13">
        <v>550</v>
      </c>
      <c r="E186" s="54"/>
      <c r="F186" s="50">
        <f>EOTW_OPT[[#This Row],[Estimated Quantitity]]*EOTW_OPT[[#This Row],[Unit Price]]</f>
        <v>0</v>
      </c>
    </row>
    <row r="187" spans="1:7" x14ac:dyDescent="0.25">
      <c r="A187" s="13">
        <v>8.1300000000000008</v>
      </c>
      <c r="B187" s="14" t="s">
        <v>285</v>
      </c>
      <c r="C187" s="13" t="s">
        <v>11</v>
      </c>
      <c r="D187" s="13">
        <v>225</v>
      </c>
      <c r="E187" s="54"/>
      <c r="F187" s="50">
        <f>EOTW_OPT[[#This Row],[Estimated Quantitity]]*EOTW_OPT[[#This Row],[Unit Price]]</f>
        <v>0</v>
      </c>
    </row>
    <row r="188" spans="1:7" x14ac:dyDescent="0.25">
      <c r="A188" s="13">
        <v>8.14</v>
      </c>
      <c r="B188" s="14" t="s">
        <v>286</v>
      </c>
      <c r="C188" s="13" t="s">
        <v>11</v>
      </c>
      <c r="D188" s="13">
        <v>225</v>
      </c>
      <c r="E188" s="54"/>
      <c r="F188" s="50">
        <f>EOTW_OPT[[#This Row],[Estimated Quantitity]]*EOTW_OPT[[#This Row],[Unit Price]]</f>
        <v>0</v>
      </c>
    </row>
    <row r="189" spans="1:7" x14ac:dyDescent="0.25">
      <c r="A189" s="12" t="s">
        <v>307</v>
      </c>
      <c r="B189" s="12"/>
      <c r="C189" s="12"/>
      <c r="D189" s="12"/>
      <c r="E189" s="24"/>
      <c r="F189" s="24"/>
    </row>
    <row r="190" spans="1:7" ht="30" x14ac:dyDescent="0.25">
      <c r="A190" s="13" t="s">
        <v>10</v>
      </c>
      <c r="B190" s="21" t="s">
        <v>324</v>
      </c>
      <c r="C190" s="13" t="s">
        <v>11</v>
      </c>
      <c r="D190" s="28" t="s">
        <v>1</v>
      </c>
      <c r="E190" s="29"/>
      <c r="F190" s="29"/>
    </row>
    <row r="191" spans="1:7" x14ac:dyDescent="0.25">
      <c r="A191" s="13" t="s">
        <v>9</v>
      </c>
      <c r="B191" s="21" t="s">
        <v>8</v>
      </c>
      <c r="C191" s="13" t="s">
        <v>66</v>
      </c>
      <c r="D191" s="28" t="s">
        <v>1</v>
      </c>
      <c r="E191" s="29"/>
      <c r="F191" s="29"/>
    </row>
    <row r="192" spans="1:7" x14ac:dyDescent="0.25">
      <c r="A192" s="13" t="s">
        <v>7</v>
      </c>
      <c r="B192" s="21" t="s">
        <v>6</v>
      </c>
      <c r="C192" s="13" t="s">
        <v>11</v>
      </c>
      <c r="D192" s="28" t="s">
        <v>1</v>
      </c>
      <c r="E192" s="29"/>
      <c r="F192" s="29"/>
      <c r="G192" s="35"/>
    </row>
    <row r="193" spans="1:6" ht="30" x14ac:dyDescent="0.25">
      <c r="A193" s="13" t="s">
        <v>287</v>
      </c>
      <c r="B193" s="21" t="s">
        <v>288</v>
      </c>
      <c r="C193" s="13" t="s">
        <v>11</v>
      </c>
      <c r="D193" s="28" t="s">
        <v>1</v>
      </c>
      <c r="E193" s="29"/>
      <c r="F193" s="29"/>
    </row>
    <row r="194" spans="1:6" ht="30" x14ac:dyDescent="0.25">
      <c r="A194" s="13" t="s">
        <v>289</v>
      </c>
      <c r="B194" s="21" t="s">
        <v>106</v>
      </c>
      <c r="C194" s="13" t="s">
        <v>11</v>
      </c>
      <c r="D194" s="28" t="s">
        <v>1</v>
      </c>
      <c r="E194" s="29"/>
      <c r="F194" s="29"/>
    </row>
    <row r="195" spans="1:6" ht="30" x14ac:dyDescent="0.25">
      <c r="A195" s="13" t="s">
        <v>290</v>
      </c>
      <c r="B195" s="21" t="s">
        <v>159</v>
      </c>
      <c r="C195" s="13" t="s">
        <v>0</v>
      </c>
      <c r="D195" s="28" t="s">
        <v>1</v>
      </c>
      <c r="E195" s="29"/>
      <c r="F195" s="29"/>
    </row>
    <row r="196" spans="1:6" ht="30" x14ac:dyDescent="0.25">
      <c r="A196" s="13" t="s">
        <v>291</v>
      </c>
      <c r="B196" s="14" t="s">
        <v>158</v>
      </c>
      <c r="C196" s="13" t="s">
        <v>0</v>
      </c>
      <c r="D196" s="28" t="s">
        <v>1</v>
      </c>
      <c r="E196" s="29"/>
      <c r="F196" s="29"/>
    </row>
    <row r="197" spans="1:6" x14ac:dyDescent="0.25">
      <c r="A197" s="13" t="s">
        <v>292</v>
      </c>
      <c r="B197" s="14" t="s">
        <v>5</v>
      </c>
      <c r="C197" s="13" t="s">
        <v>66</v>
      </c>
      <c r="D197" s="28" t="s">
        <v>1</v>
      </c>
      <c r="E197" s="29"/>
      <c r="F197" s="29"/>
    </row>
    <row r="198" spans="1:6" x14ac:dyDescent="0.25">
      <c r="A198" s="13" t="s">
        <v>293</v>
      </c>
      <c r="B198" s="14" t="s">
        <v>4</v>
      </c>
      <c r="C198" s="13" t="s">
        <v>11</v>
      </c>
      <c r="D198" s="28" t="s">
        <v>1</v>
      </c>
      <c r="E198" s="29"/>
      <c r="F198" s="29"/>
    </row>
    <row r="199" spans="1:6" x14ac:dyDescent="0.25">
      <c r="A199" s="13" t="s">
        <v>294</v>
      </c>
      <c r="B199" s="14" t="s">
        <v>3</v>
      </c>
      <c r="C199" s="13" t="s">
        <v>66</v>
      </c>
      <c r="D199" s="28" t="s">
        <v>1</v>
      </c>
      <c r="E199" s="29"/>
      <c r="F199" s="29"/>
    </row>
    <row r="200" spans="1:6" x14ac:dyDescent="0.25">
      <c r="A200" s="13" t="s">
        <v>295</v>
      </c>
      <c r="B200" s="14" t="s">
        <v>2</v>
      </c>
      <c r="C200" s="13" t="s">
        <v>11</v>
      </c>
      <c r="D200" s="28" t="s">
        <v>1</v>
      </c>
      <c r="E200" s="29"/>
      <c r="F200" s="29"/>
    </row>
    <row r="202" spans="1:6" x14ac:dyDescent="0.25">
      <c r="B202" s="10" t="s">
        <v>189</v>
      </c>
    </row>
  </sheetData>
  <sheetProtection algorithmName="SHA-512" hashValue="KthrajJx/wiXhGZhFlbTlkxTlEqdD9UF4ig9n77zsQhiI+9BD0SHfVbQmEBsjQ2Hxq8tsc9VxsN7DIa7RIoE7g==" saltValue="zu53orqTxg5RLgt/Kpmtkg==" spinCount="100000" sheet="1" objects="1" scenarios="1"/>
  <pageMargins left="0.7" right="0.7" top="0.75" bottom="0.75" header="0.3" footer="0.3"/>
  <pageSetup orientation="portrait" r:id="rId1"/>
  <drawing r:id="rId2"/>
  <legacyDrawing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EE36C-22AF-46CC-ACD1-46512A30BBE3}">
  <dimension ref="A1:G6"/>
  <sheetViews>
    <sheetView workbookViewId="0">
      <selection activeCell="G4" sqref="G4"/>
    </sheetView>
  </sheetViews>
  <sheetFormatPr defaultRowHeight="15" x14ac:dyDescent="0.25"/>
  <cols>
    <col min="1" max="1" width="23.5703125" bestFit="1" customWidth="1"/>
    <col min="2" max="2" width="11.5703125" customWidth="1"/>
    <col min="3" max="3" width="16" customWidth="1"/>
    <col min="4" max="4" width="14.85546875" customWidth="1"/>
    <col min="5" max="5" width="19.28515625" customWidth="1"/>
    <col min="6" max="7" width="14.7109375" customWidth="1"/>
  </cols>
  <sheetData>
    <row r="1" spans="1:7" ht="30" x14ac:dyDescent="0.25">
      <c r="A1" s="3" t="s">
        <v>308</v>
      </c>
      <c r="B1" s="3" t="s">
        <v>309</v>
      </c>
      <c r="C1" s="3" t="s">
        <v>310</v>
      </c>
      <c r="D1" s="3" t="s">
        <v>319</v>
      </c>
      <c r="E1" s="3" t="s">
        <v>311</v>
      </c>
      <c r="F1" s="3" t="s">
        <v>327</v>
      </c>
      <c r="G1" s="3" t="s">
        <v>312</v>
      </c>
    </row>
    <row r="2" spans="1:7" x14ac:dyDescent="0.25">
      <c r="A2" s="31" t="s">
        <v>313</v>
      </c>
      <c r="B2" s="31"/>
      <c r="C2" s="31"/>
      <c r="D2" s="31"/>
      <c r="E2" s="31"/>
      <c r="F2" s="31"/>
      <c r="G2" s="31"/>
    </row>
    <row r="3" spans="1:7" x14ac:dyDescent="0.25">
      <c r="A3" t="s">
        <v>314</v>
      </c>
      <c r="B3" t="s">
        <v>315</v>
      </c>
      <c r="C3" s="32">
        <v>76017</v>
      </c>
      <c r="D3" s="33" t="s">
        <v>0</v>
      </c>
      <c r="E3" s="34">
        <v>70</v>
      </c>
      <c r="F3" s="59"/>
      <c r="G3" s="38">
        <f>Table1[[#This Row],[ESTIMATED QUANTITY]]*Table1[[#This Row],[OFFER]]</f>
        <v>0</v>
      </c>
    </row>
    <row r="4" spans="1:7" x14ac:dyDescent="0.25">
      <c r="A4" t="s">
        <v>316</v>
      </c>
      <c r="B4" t="s">
        <v>315</v>
      </c>
      <c r="C4" s="32">
        <v>10359</v>
      </c>
      <c r="D4" s="33" t="s">
        <v>0</v>
      </c>
      <c r="E4" s="34">
        <v>50</v>
      </c>
      <c r="F4" s="59"/>
      <c r="G4" s="38">
        <f>Table1[[#This Row],[ESTIMATED QUANTITY]]*Table1[[#This Row],[OFFER]]</f>
        <v>0</v>
      </c>
    </row>
    <row r="5" spans="1:7" x14ac:dyDescent="0.25">
      <c r="A5" t="s">
        <v>317</v>
      </c>
      <c r="B5" t="s">
        <v>318</v>
      </c>
      <c r="C5" s="32">
        <v>9284</v>
      </c>
      <c r="D5" s="33" t="s">
        <v>0</v>
      </c>
      <c r="E5" s="34">
        <v>40</v>
      </c>
      <c r="F5" s="59"/>
      <c r="G5" s="38">
        <f>Table1[[#This Row],[ESTIMATED QUANTITY]]*Table1[[#This Row],[OFFER]]</f>
        <v>0</v>
      </c>
    </row>
    <row r="6" spans="1:7" x14ac:dyDescent="0.25">
      <c r="F6" s="2" t="s">
        <v>320</v>
      </c>
      <c r="G6" s="39">
        <f>SUBTOTAL(109,Table1[TOTAL OFFER])</f>
        <v>0</v>
      </c>
    </row>
  </sheetData>
  <sheetProtection algorithmName="SHA-512" hashValue="898GbLXMm57/rZR8h4QTarDmvLzLApwJuYEEYyp1DvwlybVSKcAon3g3iNXtxIxa+4kmXOY+Qeoo0cgbvHxO0A==" saltValue="326h5Q3J9iRpBGDe/pB9wg==" spinCount="100000" sheet="1" objects="1" scenarios="1"/>
  <pageMargins left="0.7" right="0.7" top="0.75" bottom="0.75" header="0.3" footer="0.3"/>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6CB6B-4B1D-4BDD-A6A0-B697DB6E5C36}">
  <dimension ref="A1"/>
  <sheetViews>
    <sheetView tabSelected="1" workbookViewId="0">
      <selection activeCell="W20" sqref="W20"/>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Mandatory Items</vt:lpstr>
      <vt:lpstr>Optional Items</vt:lpstr>
      <vt:lpstr>Timber Products-JungleBird</vt:lpstr>
      <vt:lpstr>Schedule Notes</vt:lpstr>
      <vt:lpstr>'Mandatory Items'!_Hlk171661479</vt:lpstr>
      <vt:lpstr>'Optional Items'!_Hlk206420489</vt:lpstr>
      <vt:lpstr>'Timber Products-JungleBird'!_Hlk210220033</vt:lpstr>
      <vt:lpstr>'Optional Items'!_Hlk211509836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Daigle, Matt - FS, SD</dc:creator>
  <cp:lastModifiedBy>Daigle, Matt - FS, SD</cp:lastModifiedBy>
  <dcterms:created xsi:type="dcterms:W3CDTF">2026-06-02T21:28:47Z</dcterms:created>
  <dcterms:modified xsi:type="dcterms:W3CDTF">2026-09-17T20:59:34Z</dcterms:modified>
</cp:coreProperties>
</file>