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myeitaas.sharepoint-mil.us/teams/EAGLE-ChasesTeam/Shared Documents/Task Orders/Presidio W519TC-26-R-A045/2.0 Solicitation/Attachments &amp; Exhibits/"/>
    </mc:Choice>
  </mc:AlternateContent>
  <xr:revisionPtr revIDLastSave="52" documentId="8_{160AE80E-4146-4E5F-AAE3-EE56C269884C}" xr6:coauthVersionLast="47" xr6:coauthVersionMax="47" xr10:uidLastSave="{775B17EE-2770-47CD-9E72-4BB497221826}"/>
  <bookViews>
    <workbookView xWindow="-28920" yWindow="15" windowWidth="29040" windowHeight="15690" tabRatio="503" activeTab="1" xr2:uid="{E352C682-94BD-49D9-9077-6CD75003A44D}"/>
  </bookViews>
  <sheets>
    <sheet name="Instructions - FLLRB" sheetId="4" r:id="rId1"/>
    <sheet name="Fully Loaded Labor Rate Build" sheetId="1" r:id="rId2"/>
    <sheet name="Indirect Rate Sheet" sheetId="2" r:id="rId3"/>
    <sheet name="Direct Labor Rate Sheet" sheetId="3" r:id="rId4"/>
  </sheets>
  <definedNames>
    <definedName name="eCRAFTLCATList">'Fully Loaded Labor Rate Build'!$Z$5:$Z$619</definedName>
    <definedName name="GandK_MSA_Country_Code_List">'Fully Loaded Labor Rate Build'!#REF!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" l="1"/>
  <c r="N10" i="1"/>
  <c r="P11" i="1"/>
  <c r="K9" i="1"/>
  <c r="K8" i="1"/>
  <c r="K7" i="1"/>
  <c r="H4" i="3"/>
  <c r="H5" i="3"/>
  <c r="H6" i="3"/>
  <c r="H3" i="3"/>
  <c r="G4" i="3"/>
  <c r="G5" i="3"/>
  <c r="G6" i="3"/>
  <c r="G3" i="3"/>
  <c r="F4" i="3"/>
  <c r="F5" i="3"/>
  <c r="F6" i="3"/>
  <c r="F7" i="3"/>
  <c r="G7" i="3" s="1"/>
  <c r="H7" i="3" s="1"/>
  <c r="F8" i="3"/>
  <c r="G8" i="3" s="1"/>
  <c r="H8" i="3" s="1"/>
  <c r="F3" i="3"/>
  <c r="E4" i="3"/>
  <c r="E5" i="3"/>
  <c r="E6" i="3"/>
  <c r="E7" i="3"/>
  <c r="E8" i="3"/>
  <c r="E3" i="3"/>
  <c r="J8" i="1" l="1"/>
  <c r="J9" i="1"/>
  <c r="J10" i="1"/>
  <c r="J11" i="1"/>
  <c r="J7" i="1"/>
  <c r="J6" i="1"/>
  <c r="K6" i="1" l="1"/>
  <c r="L6" i="1" s="1"/>
  <c r="L7" i="1"/>
  <c r="M11" i="1"/>
  <c r="M10" i="1"/>
  <c r="L9" i="1"/>
  <c r="N9" i="1" s="1"/>
  <c r="L8" i="1"/>
  <c r="N6" i="1" l="1"/>
  <c r="N7" i="1"/>
  <c r="N8" i="1"/>
  <c r="N11" i="1"/>
  <c r="I10" i="1"/>
  <c r="P10" i="1" s="1"/>
  <c r="I11" i="1"/>
  <c r="I7" i="1"/>
  <c r="I8" i="1"/>
  <c r="I9" i="1"/>
  <c r="O9" i="1" s="1"/>
  <c r="P9" i="1" s="1"/>
  <c r="I6" i="1"/>
  <c r="O6" i="1" l="1"/>
  <c r="O8" i="1"/>
  <c r="P8" i="1" s="1"/>
  <c r="O7" i="1"/>
  <c r="P7" i="1" s="1"/>
  <c r="O11" i="1"/>
  <c r="O10" i="1"/>
  <c r="Q10" i="1" s="1"/>
  <c r="R10" i="1" s="1"/>
  <c r="S10" i="1" s="1"/>
  <c r="Q9" i="1"/>
  <c r="R9" i="1" s="1"/>
  <c r="Q7" i="1" l="1"/>
  <c r="R7" i="1" s="1"/>
  <c r="Q8" i="1"/>
  <c r="R8" i="1" s="1"/>
  <c r="Q11" i="1"/>
  <c r="R11" i="1" s="1"/>
  <c r="S11" i="1" s="1"/>
  <c r="T11" i="1" s="1"/>
  <c r="U11" i="1" s="1"/>
  <c r="Q6" i="1"/>
  <c r="R6" i="1" s="1"/>
  <c r="T10" i="1"/>
  <c r="U10" i="1" s="1"/>
  <c r="S9" i="1"/>
  <c r="S7" i="1" l="1"/>
  <c r="T7" i="1" s="1"/>
  <c r="U7" i="1" s="1"/>
  <c r="S8" i="1"/>
  <c r="T8" i="1" s="1"/>
  <c r="U8" i="1" s="1"/>
  <c r="S6" i="1"/>
  <c r="T6" i="1" s="1"/>
  <c r="U6" i="1" s="1"/>
  <c r="T9" i="1"/>
  <c r="U9" i="1" s="1"/>
</calcChain>
</file>

<file path=xl/sharedStrings.xml><?xml version="1.0" encoding="utf-8"?>
<sst xmlns="http://schemas.openxmlformats.org/spreadsheetml/2006/main" count="1047" uniqueCount="994">
  <si>
    <t>See Red Tab</t>
  </si>
  <si>
    <t>Column Ref.</t>
  </si>
  <si>
    <t>Title Name from Row 4 of "Sample" FLLRB</t>
  </si>
  <si>
    <t>Narrative descriptions of each Title Name</t>
  </si>
  <si>
    <t>B</t>
  </si>
  <si>
    <t>Contractor's Internal LCAT</t>
  </si>
  <si>
    <t>Contractors' in-house Labor Categories (LCATs).</t>
  </si>
  <si>
    <t>C</t>
  </si>
  <si>
    <t>eCRAFT Crosswalk</t>
  </si>
  <si>
    <t>As the title suggests, the vendor is instructed to cross-walk its in-house LCATs to the eCRAFT LCAT equivalents.</t>
  </si>
  <si>
    <t>D</t>
  </si>
  <si>
    <t>E</t>
  </si>
  <si>
    <t>F</t>
  </si>
  <si>
    <t>Performed By Prime (P) or Subcontractor (S)</t>
  </si>
  <si>
    <t>Enter a P for Prime or an S for Subcontractor.</t>
  </si>
  <si>
    <t>G</t>
  </si>
  <si>
    <t xml:space="preserve">Prime or Subcontractor Name 
</t>
  </si>
  <si>
    <t>Enter name of company performing the work.</t>
  </si>
  <si>
    <t>H</t>
  </si>
  <si>
    <t>FTEs (optional)</t>
  </si>
  <si>
    <t>Enter the whole number or percentage of a Full-Time-Equivalent (FTE).</t>
  </si>
  <si>
    <t>I</t>
  </si>
  <si>
    <t>Productive Hrs. @ Year</t>
  </si>
  <si>
    <t>Enter the hours of a FTE IAW your financial disclosure and or accounting practices.</t>
  </si>
  <si>
    <t>J</t>
  </si>
  <si>
    <t>Proposed Hours</t>
  </si>
  <si>
    <t>The results of column H and the corresponding Column I entries, extended, result in the product of column H * I.</t>
  </si>
  <si>
    <t>K</t>
  </si>
  <si>
    <t>Direct Cost</t>
  </si>
  <si>
    <t>Each hourly direct labor rate is pulled or referenced from a separate "Direct Labor Rate Sheet".</t>
  </si>
  <si>
    <t>L</t>
  </si>
  <si>
    <t>Fringe Rate</t>
  </si>
  <si>
    <t>Similarly, the Fringe Rate is pulled or referenced from a separate "Indirect Rate Sheet" and applied to the corresponding direct labor rate to compute the Fringe dollar cost per hour.</t>
  </si>
  <si>
    <t>M</t>
  </si>
  <si>
    <t>Overhead Rate - On-Site &amp; Off-Site</t>
  </si>
  <si>
    <t>The Overhead Rate is referenced from the "Indirect Rate Sheet" and applied to the  Direct Labor Rate and/or the Fringe base, IAW the Vendors' financial disclosure and accounting practices to compute the Overhead dollar cost per hour.</t>
  </si>
  <si>
    <t>N</t>
  </si>
  <si>
    <t xml:space="preserve">SHC/MHC Rate - applied to subcontractor costs </t>
  </si>
  <si>
    <t>The Prime's SHC/MHC referenced from the "Indirect Rate Sheet" is applied to the Subcontractor's Direct Labor Rate (FBLR) to compute the SHC/MHC dollar cost per hour and represents a Prime loading factor.</t>
  </si>
  <si>
    <t>O</t>
  </si>
  <si>
    <t xml:space="preserve"> Prime/Sub Hourly Rate Before Application Of  Prime G&amp;A &amp; Fee (IF Col C=S Enter Sub Rate) </t>
  </si>
  <si>
    <t>Hourly labor rate before G&amp;A &amp; Fee/Profit whereby the only difference between the cumulative Prime and Subcontractor rate build  is the inclusion of the SHC/MHC hourly cost for the Subcontractor submission applied by the Prime.</t>
  </si>
  <si>
    <t>P</t>
  </si>
  <si>
    <t>Total Prime &amp; Sub Labor Before Prime G&amp;A &amp; Fee</t>
  </si>
  <si>
    <t>This entry is the preceding cumulative Hourly labor rate build before G&amp;A and Fee, extended by the number of hours.</t>
  </si>
  <si>
    <t>Q</t>
  </si>
  <si>
    <t>G&amp;A</t>
  </si>
  <si>
    <t>The G&amp;A rate referenced from the "Indirect Rate Sheet" is applied to the preceding extended Hourly labor rate dollars to compute the total G&amp;A dollars.</t>
  </si>
  <si>
    <t>R</t>
  </si>
  <si>
    <t>Total Cost</t>
  </si>
  <si>
    <t>The Total Cost is the Total extended Labor dollars, Before Prime G&amp;A &amp; Fee dollars, plus the extended G&amp;A dollars .</t>
  </si>
  <si>
    <t>S</t>
  </si>
  <si>
    <t>Fee</t>
  </si>
  <si>
    <t>Fee is computed by applying the Fee/Profit Rate to the Total Cost dollars.</t>
  </si>
  <si>
    <t>T</t>
  </si>
  <si>
    <t>Total Price</t>
  </si>
  <si>
    <t>Total Price is the addition of the Total Cost plus Fee/Profit dollars.</t>
  </si>
  <si>
    <t>U</t>
  </si>
  <si>
    <t xml:space="preserve">Proposed Fully Loaded Labor Rate </t>
  </si>
  <si>
    <t>The Proposed Fully Loaded Labor Rate is equal to the Total Price divided by the Proposed Labor Hours.</t>
  </si>
  <si>
    <t>Wrap Rate</t>
  </si>
  <si>
    <t>The Wrap Rate is computed by dividing the Proposed Fully Loaded Labor Rate by the Direct Cost  to ascertain loadings over and above the Proposed Direct Labor Rate.</t>
  </si>
  <si>
    <r>
      <rPr>
        <b/>
        <sz val="12"/>
        <color theme="1"/>
        <rFont val="Arial Narrow"/>
        <family val="2"/>
      </rPr>
      <t xml:space="preserve">PoP 1 </t>
    </r>
    <r>
      <rPr>
        <sz val="12"/>
        <color theme="1"/>
        <rFont val="Arial Narrow"/>
        <family val="2"/>
      </rPr>
      <t xml:space="preserve">
(pick 1 thru 5)</t>
    </r>
  </si>
  <si>
    <r>
      <rPr>
        <b/>
        <sz val="16"/>
        <color theme="1"/>
        <rFont val="Arial Narrow"/>
        <family val="2"/>
      </rPr>
      <t>SAMPLE - Fully Loaded Labor Rate Build</t>
    </r>
    <r>
      <rPr>
        <b/>
        <sz val="12"/>
        <color theme="1"/>
        <rFont val="Arial Narrow"/>
        <family val="2"/>
      </rPr>
      <t xml:space="preserve">
(Prime is to tailor IAW its financial disclosure and accounting practices)</t>
    </r>
  </si>
  <si>
    <t>Indirect Cost (SAMPLE data)</t>
  </si>
  <si>
    <t>Fully Loaded Labor Rate</t>
  </si>
  <si>
    <t>FTEs
(optional)</t>
  </si>
  <si>
    <t>Fringe</t>
  </si>
  <si>
    <t>Overhead 
On-Site 
&amp; Off-Site</t>
  </si>
  <si>
    <t>SHC/MHC Rate - applied to subcontractor costs</t>
  </si>
  <si>
    <t>eCRAFT LCAT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</si>
  <si>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</si>
  <si>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</si>
  <si>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</si>
  <si>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</si>
  <si>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</si>
  <si>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</si>
  <si>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</si>
  <si>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</si>
  <si>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</si>
  <si>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</si>
  <si>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 = g x k</t>
  </si>
  <si>
    <t>m</t>
  </si>
  <si>
    <t>n = l + m</t>
  </si>
  <si>
    <t>o</t>
  </si>
  <si>
    <t>p = n + o</t>
  </si>
  <si>
    <t>q = p/g</t>
  </si>
  <si>
    <t>r = q/h</t>
  </si>
  <si>
    <t>01011</t>
  </si>
  <si>
    <t>Accounting Clerk I</t>
  </si>
  <si>
    <t>Accounting, Lead Support</t>
  </si>
  <si>
    <t>Accounting Clerk II</t>
  </si>
  <si>
    <t>ABC Prime</t>
  </si>
  <si>
    <t>01012</t>
  </si>
  <si>
    <t>Manager, Program Finance</t>
  </si>
  <si>
    <t>Analyst, Financial Systems IV</t>
  </si>
  <si>
    <t>01013</t>
  </si>
  <si>
    <t>Accounting Clerk III</t>
  </si>
  <si>
    <t>Director Contracts Administration</t>
  </si>
  <si>
    <t>Contracts Management Analyst III</t>
  </si>
  <si>
    <t>ACE1</t>
  </si>
  <si>
    <t>Acquisition Cost Estimator I</t>
  </si>
  <si>
    <t>Director , Research Science</t>
  </si>
  <si>
    <t>Scientist III</t>
  </si>
  <si>
    <t>ACE2</t>
  </si>
  <si>
    <t>Acquisition Cost Estimator II</t>
  </si>
  <si>
    <t>Program Analyst</t>
  </si>
  <si>
    <t>Analyst, Operations III</t>
  </si>
  <si>
    <t>XYZ Sub</t>
  </si>
  <si>
    <t>ACE3</t>
  </si>
  <si>
    <t>Acquisition Cost Estimator III</t>
  </si>
  <si>
    <t>Management Analyst</t>
  </si>
  <si>
    <t>Analyst, Management III</t>
  </si>
  <si>
    <t>AMS1</t>
  </si>
  <si>
    <t>Acquisition Management Support I</t>
  </si>
  <si>
    <t>AMS2</t>
  </si>
  <si>
    <t>Acquisition Management Support II</t>
  </si>
  <si>
    <t>AMS3</t>
  </si>
  <si>
    <t>Acquisition Management Support III</t>
  </si>
  <si>
    <t>01020</t>
  </si>
  <si>
    <t>Administrative Assistant</t>
  </si>
  <si>
    <t>Aerospace Structural Welder</t>
  </si>
  <si>
    <t>Air Traffic Control Specialist, Center (HFO)</t>
  </si>
  <si>
    <t>Air Traffic Control Specialist, Station (HFO)</t>
  </si>
  <si>
    <t>Air Traffic Control Specialist, Terminal (HFO)</t>
  </si>
  <si>
    <t>Aircraft Logs And Records Technician</t>
  </si>
  <si>
    <t>Aircraft Mechanic Helper (Airframe And Power Plant Mechanic Helper)</t>
  </si>
  <si>
    <t>Aircraft Mechanic I</t>
  </si>
  <si>
    <t>Aircraft Mechanic II</t>
  </si>
  <si>
    <t>Aircraft Mechanic III</t>
  </si>
  <si>
    <t>Aircraft Painter</t>
  </si>
  <si>
    <t>Aircraft Servicer (Airport Utility Worker)</t>
  </si>
  <si>
    <t>Aircraft Survival Flight Equipment Technician</t>
  </si>
  <si>
    <t>Aircraft Worker</t>
  </si>
  <si>
    <t>Aircrew Life Support Equipment (ALSE) Mechanic I</t>
  </si>
  <si>
    <t>Aircrew Life Support Equipment (ALSE) Mechanic II</t>
  </si>
  <si>
    <t>Aircrew Training Devices Instructor (Non-Rated)</t>
  </si>
  <si>
    <t>Aircrew Training Devices Instructor (Pilot)</t>
  </si>
  <si>
    <t>Aircrew Training Devices Instructor (Rated)</t>
  </si>
  <si>
    <t>Airplane Pilot</t>
  </si>
  <si>
    <t>Alarm Monitor</t>
  </si>
  <si>
    <t>Ambulance Driver</t>
  </si>
  <si>
    <t>ANFS1</t>
  </si>
  <si>
    <t>Analyst, Financial Systems I</t>
  </si>
  <si>
    <t>ANFS2</t>
  </si>
  <si>
    <t>Analyst, Financial Systems II</t>
  </si>
  <si>
    <t>ANFS3</t>
  </si>
  <si>
    <t>Analyst, Financial Systems III</t>
  </si>
  <si>
    <t>ANFS4</t>
  </si>
  <si>
    <t>ANM1</t>
  </si>
  <si>
    <t>Analyst, Management I</t>
  </si>
  <si>
    <t>ANM2</t>
  </si>
  <si>
    <t>Analyst, Management II</t>
  </si>
  <si>
    <t>ANM3</t>
  </si>
  <si>
    <t>ANP1</t>
  </si>
  <si>
    <t>Analyst, Operations I</t>
  </si>
  <si>
    <t>ANP2</t>
  </si>
  <si>
    <t>Analyst, Operations II</t>
  </si>
  <si>
    <t>ANP3</t>
  </si>
  <si>
    <t>Appliance Mechanic</t>
  </si>
  <si>
    <t>Archeological Technician I</t>
  </si>
  <si>
    <t>Archeological Technician II</t>
  </si>
  <si>
    <t>Archeological Technician III</t>
  </si>
  <si>
    <t>Assembler</t>
  </si>
  <si>
    <t>AVA</t>
  </si>
  <si>
    <t>Audio Visual Animator</t>
  </si>
  <si>
    <t>AVDP1</t>
  </si>
  <si>
    <t>Audio Visual Director / Producer I</t>
  </si>
  <si>
    <t>AVDP2</t>
  </si>
  <si>
    <t>Audio Visual Director / Producer II</t>
  </si>
  <si>
    <t>AVSW</t>
  </si>
  <si>
    <t>Audio Visual Script Writer</t>
  </si>
  <si>
    <t>05005</t>
  </si>
  <si>
    <t>Automobile Body Repairer, Fiberglass</t>
  </si>
  <si>
    <t>05010</t>
  </si>
  <si>
    <t>Automotive Electrician</t>
  </si>
  <si>
    <t>05040</t>
  </si>
  <si>
    <t>Automotive Glass Installer (Auto Glass Worker)</t>
  </si>
  <si>
    <t>05070</t>
  </si>
  <si>
    <t>Automotive Worker</t>
  </si>
  <si>
    <t>Background Investigator</t>
  </si>
  <si>
    <t>Baggage Inspector</t>
  </si>
  <si>
    <t>07010</t>
  </si>
  <si>
    <t>Baker</t>
  </si>
  <si>
    <t>Barber</t>
  </si>
  <si>
    <t>Beautician (Cosmetologist)</t>
  </si>
  <si>
    <t>Bicycle Repairer</t>
  </si>
  <si>
    <t>Blocker And Bracer</t>
  </si>
  <si>
    <t>BO</t>
  </si>
  <si>
    <t>Boat Operator</t>
  </si>
  <si>
    <t>Boatswains (Bosun)</t>
  </si>
  <si>
    <t>Boiler Tender</t>
  </si>
  <si>
    <t>Breath Alcohol Technician (BAT)</t>
  </si>
  <si>
    <t>Bridge Tender</t>
  </si>
  <si>
    <t>08010</t>
  </si>
  <si>
    <t>Brush/Precommercial Thinner</t>
  </si>
  <si>
    <t>Bus Aide</t>
  </si>
  <si>
    <t>Bus Driver</t>
  </si>
  <si>
    <t>Cabin Safety Specialist</t>
  </si>
  <si>
    <t>Cable Splicer</t>
  </si>
  <si>
    <t>Carnival Equipment Operator</t>
  </si>
  <si>
    <t>Carnival Equipment Repairer</t>
  </si>
  <si>
    <t>Carnival Worker</t>
  </si>
  <si>
    <t>Carpenter, Maintenance</t>
  </si>
  <si>
    <t>Carpet Layer</t>
  </si>
  <si>
    <t>Cartographic Technician</t>
  </si>
  <si>
    <t>Case Manager</t>
  </si>
  <si>
    <t>Cashier</t>
  </si>
  <si>
    <t>Certified Occupational Therapist Assistant</t>
  </si>
  <si>
    <t>Certified Physical Therapist Assistant</t>
  </si>
  <si>
    <t>CHEM1</t>
  </si>
  <si>
    <t>Chemist I</t>
  </si>
  <si>
    <t>CHEM2</t>
  </si>
  <si>
    <t>Chemist II</t>
  </si>
  <si>
    <t>CHEM3</t>
  </si>
  <si>
    <t>Chemist III</t>
  </si>
  <si>
    <t>Chief Cook/Steward (Chief Cook; Chief Steward/Steward-
Cook/Steward-Baker)</t>
  </si>
  <si>
    <t>Child Care Attendant</t>
  </si>
  <si>
    <t>Child Care Center Clerk</t>
  </si>
  <si>
    <t>08040</t>
  </si>
  <si>
    <t>Choker Setter</t>
  </si>
  <si>
    <t>Chore Aide</t>
  </si>
  <si>
    <t>Civil Engineering Technician</t>
  </si>
  <si>
    <t>Cleaner, Vehicles</t>
  </si>
  <si>
    <t>01030</t>
  </si>
  <si>
    <t>Collection Specialist</t>
  </si>
  <si>
    <t>Computer Based Training Specialist / Instructor</t>
  </si>
  <si>
    <t>Computer Operator I</t>
  </si>
  <si>
    <t>Computer Operator II</t>
  </si>
  <si>
    <t>Computer Operator III</t>
  </si>
  <si>
    <t>Computer Operator IV</t>
  </si>
  <si>
    <t>Computer Operator V</t>
  </si>
  <si>
    <t>Computer Programmer I</t>
  </si>
  <si>
    <t>Computer Programmer II</t>
  </si>
  <si>
    <t>Computer Programmer III</t>
  </si>
  <si>
    <t>Computer Programmer IV</t>
  </si>
  <si>
    <t>Computer Systems Analyst I</t>
  </si>
  <si>
    <t>Computer Systems Analyst II</t>
  </si>
  <si>
    <t>Computer Systems Analyst III</t>
  </si>
  <si>
    <t>CMA1</t>
  </si>
  <si>
    <t>Contracts Management Analyst I</t>
  </si>
  <si>
    <t>CMA2</t>
  </si>
  <si>
    <t>Contracts Management Analyst II</t>
  </si>
  <si>
    <t>CMA3</t>
  </si>
  <si>
    <t>07041</t>
  </si>
  <si>
    <t>Cook I</t>
  </si>
  <si>
    <t>07042</t>
  </si>
  <si>
    <t>Cook II</t>
  </si>
  <si>
    <t>Cook-Baker/Second Cook/Second Cook-Baker/Assistant
Cook</t>
  </si>
  <si>
    <t>Corrections Officer</t>
  </si>
  <si>
    <t>CNSLR</t>
  </si>
  <si>
    <t>Counselor</t>
  </si>
  <si>
    <t>Counter Attendant (Service Establishment Attendant)</t>
  </si>
  <si>
    <t>01035</t>
  </si>
  <si>
    <t>Court Reporter</t>
  </si>
  <si>
    <t>Court Security Officer</t>
  </si>
  <si>
    <t>Cryogenic Technician I</t>
  </si>
  <si>
    <t>Cryogenic Technician II</t>
  </si>
  <si>
    <t>01041</t>
  </si>
  <si>
    <t>Customer Service Representative I</t>
  </si>
  <si>
    <t>01042</t>
  </si>
  <si>
    <t>Customer Service Representative II</t>
  </si>
  <si>
    <t>01043</t>
  </si>
  <si>
    <t>Customer Service Representative III</t>
  </si>
  <si>
    <t>01051</t>
  </si>
  <si>
    <t>Data Entry Operator I</t>
  </si>
  <si>
    <t>01052</t>
  </si>
  <si>
    <t>Data Entry Operator II</t>
  </si>
  <si>
    <t>DSC1</t>
  </si>
  <si>
    <t>Data Scientist I</t>
  </si>
  <si>
    <t>DSC2</t>
  </si>
  <si>
    <t>Data Scientist II</t>
  </si>
  <si>
    <t>DSC3</t>
  </si>
  <si>
    <t>Data Scientist III</t>
  </si>
  <si>
    <t>DMA1</t>
  </si>
  <si>
    <t>Database Management Analyst I</t>
  </si>
  <si>
    <t>DMA2</t>
  </si>
  <si>
    <t>Database Management Analyst II</t>
  </si>
  <si>
    <t>DMA3</t>
  </si>
  <si>
    <t>Database Management Analyst III</t>
  </si>
  <si>
    <t>Deck Hand</t>
  </si>
  <si>
    <t>Dental Assistant</t>
  </si>
  <si>
    <t>Dental Hygienist</t>
  </si>
  <si>
    <t>Desk Clerk</t>
  </si>
  <si>
    <t>Detection Dog Handler</t>
  </si>
  <si>
    <t>Detention Officer</t>
  </si>
  <si>
    <t>07070</t>
  </si>
  <si>
    <t>Dishwasher</t>
  </si>
  <si>
    <t>01060</t>
  </si>
  <si>
    <t>Dispatcher, Motor Vehicle (Motor Vehicle Utilization Assistant)</t>
  </si>
  <si>
    <t>Diver</t>
  </si>
  <si>
    <t>Diver Tender</t>
  </si>
  <si>
    <t>01070</t>
  </si>
  <si>
    <t>Document Preparation Clerk (Document Preparer)</t>
  </si>
  <si>
    <t>Drafter/CAD Operator I</t>
  </si>
  <si>
    <t>Drafter/CAD Operator II</t>
  </si>
  <si>
    <t>Drafter/CAD Operator III</t>
  </si>
  <si>
    <t>Drafter/CAD Operator IV</t>
  </si>
  <si>
    <t>Driver Courier</t>
  </si>
  <si>
    <t>Dry Cleaner</t>
  </si>
  <si>
    <t>01090</t>
  </si>
  <si>
    <t>Duplicating Machine Operator (Photocopy Machine Operator;
Reproduction Worker)</t>
  </si>
  <si>
    <t>Educational Technologist</t>
  </si>
  <si>
    <t>EKG Technician</t>
  </si>
  <si>
    <t>Electrician (Chief Electrician; Electrician/Second)</t>
  </si>
  <si>
    <t>Electrician, Maintenance</t>
  </si>
  <si>
    <t>Electro-Neurodiagnostic Technologist</t>
  </si>
  <si>
    <t>Electronics Technician Maintenance I</t>
  </si>
  <si>
    <t>Electronics Technician Maintenance II</t>
  </si>
  <si>
    <t>Electronics Technician Maintenance III</t>
  </si>
  <si>
    <t>09010</t>
  </si>
  <si>
    <t>Electrostatic Spray Painter</t>
  </si>
  <si>
    <t>Elevator Operator</t>
  </si>
  <si>
    <t>Elevator Repairer</t>
  </si>
  <si>
    <t>Elevator Repairer Helper</t>
  </si>
  <si>
    <t>Embalmer</t>
  </si>
  <si>
    <t>Emergency Medical Technician (EMT)</t>
  </si>
  <si>
    <t>Engine Utilityman</t>
  </si>
  <si>
    <t>E1</t>
  </si>
  <si>
    <t>Engineer I</t>
  </si>
  <si>
    <t>E2</t>
  </si>
  <si>
    <t>Engineer II</t>
  </si>
  <si>
    <t>E3</t>
  </si>
  <si>
    <t>Engineer III</t>
  </si>
  <si>
    <t>E4</t>
  </si>
  <si>
    <t>Engineer IV</t>
  </si>
  <si>
    <t>EA1</t>
  </si>
  <si>
    <t>Engineer, Acoustical I</t>
  </si>
  <si>
    <t>EA2</t>
  </si>
  <si>
    <t>Engineer, Acoustical II</t>
  </si>
  <si>
    <t>EA3</t>
  </si>
  <si>
    <t>Engineer, Acoustical III</t>
  </si>
  <si>
    <t>EA4</t>
  </si>
  <si>
    <t>Engineer, Acoustical IV</t>
  </si>
  <si>
    <t>EC1</t>
  </si>
  <si>
    <t>Engineer, Computer I</t>
  </si>
  <si>
    <t>EC2</t>
  </si>
  <si>
    <t>Engineer, Computer II</t>
  </si>
  <si>
    <t>EC3</t>
  </si>
  <si>
    <t>Engineer, Computer III</t>
  </si>
  <si>
    <t>EC4</t>
  </si>
  <si>
    <t>Engineer, Computer IV</t>
  </si>
  <si>
    <t>CSE1</t>
  </si>
  <si>
    <t>Engineer, Cybersecurity I</t>
  </si>
  <si>
    <t>CSE2</t>
  </si>
  <si>
    <t>Engineer, Cybersecurity II</t>
  </si>
  <si>
    <t>CSE3</t>
  </si>
  <si>
    <t>Engineer, Cybersecurity III</t>
  </si>
  <si>
    <t>ED1</t>
  </si>
  <si>
    <t>Engineer, Design I</t>
  </si>
  <si>
    <t>ED2</t>
  </si>
  <si>
    <t>Engineer, Design II</t>
  </si>
  <si>
    <t>ED3</t>
  </si>
  <si>
    <t>Engineer, Design III</t>
  </si>
  <si>
    <t>ED4</t>
  </si>
  <si>
    <t>Engineer, Design IV</t>
  </si>
  <si>
    <t>EE1</t>
  </si>
  <si>
    <t>Engineer, Electrical/Electronics I</t>
  </si>
  <si>
    <t>EE2</t>
  </si>
  <si>
    <t>Engineer, Electrical/Electronics II</t>
  </si>
  <si>
    <t>EE3</t>
  </si>
  <si>
    <t>Engineer, Electrical/Electronics III</t>
  </si>
  <si>
    <t>EE4</t>
  </si>
  <si>
    <t>Engineer, Electrical/Electronics IV</t>
  </si>
  <si>
    <t>EHSI1</t>
  </si>
  <si>
    <t>Engineer, Human System Integration I</t>
  </si>
  <si>
    <t>EHSI2</t>
  </si>
  <si>
    <t>Engineer, Human System Integration II</t>
  </si>
  <si>
    <t>EHSI3</t>
  </si>
  <si>
    <t>Engineer, Human System Integration III</t>
  </si>
  <si>
    <t>EHSI4</t>
  </si>
  <si>
    <t>Engineer, Human System Integration IV</t>
  </si>
  <si>
    <t>EHSI5</t>
  </si>
  <si>
    <t>Engineer, Human System Integration V</t>
  </si>
  <si>
    <t>EM1</t>
  </si>
  <si>
    <t>Engineer, Mechanical I</t>
  </si>
  <si>
    <t>EM2</t>
  </si>
  <si>
    <t>Engineer, Mechanical II</t>
  </si>
  <si>
    <t>EM3</t>
  </si>
  <si>
    <t>Engineer, Mechanical III</t>
  </si>
  <si>
    <t>EM4</t>
  </si>
  <si>
    <t>Engineer, Mechanical IV</t>
  </si>
  <si>
    <t>EST1</t>
  </si>
  <si>
    <t>Engineer, Structural I</t>
  </si>
  <si>
    <t>EST2</t>
  </si>
  <si>
    <t>Engineer, Structural II</t>
  </si>
  <si>
    <t>EST3</t>
  </si>
  <si>
    <t>Engineer, Structural III</t>
  </si>
  <si>
    <t>EST4</t>
  </si>
  <si>
    <t>Engineer, Structural IV</t>
  </si>
  <si>
    <t>ESY1</t>
  </si>
  <si>
    <t>Engineer, Systems I</t>
  </si>
  <si>
    <t>ESY2</t>
  </si>
  <si>
    <t>Engineer, Systems II</t>
  </si>
  <si>
    <t>ESY3</t>
  </si>
  <si>
    <t>Engineer, Systems III</t>
  </si>
  <si>
    <t>ESY4</t>
  </si>
  <si>
    <t>Engineer, Systems IV</t>
  </si>
  <si>
    <t>Engineering Technician I</t>
  </si>
  <si>
    <t>Engineering Technician II</t>
  </si>
  <si>
    <t>Engineering Technician III</t>
  </si>
  <si>
    <t>Engineering Technician IV</t>
  </si>
  <si>
    <t>Engineering Technician V</t>
  </si>
  <si>
    <t>Engineering Technician VI</t>
  </si>
  <si>
    <t>Environmental Technician</t>
  </si>
  <si>
    <t>EP</t>
  </si>
  <si>
    <t>Event Planner</t>
  </si>
  <si>
    <t>Evidence Control Specialist</t>
  </si>
  <si>
    <t>Exhibits Specialist I</t>
  </si>
  <si>
    <t>Exhibits Specialist II</t>
  </si>
  <si>
    <t>Exhibits Specialist III</t>
  </si>
  <si>
    <t>Fabric Worker</t>
  </si>
  <si>
    <t>Falconer/Bird Abatement</t>
  </si>
  <si>
    <t>08070</t>
  </si>
  <si>
    <t>Faller/Bucker</t>
  </si>
  <si>
    <t>Family Readiness And Support Services Coordinator</t>
  </si>
  <si>
    <t>07080</t>
  </si>
  <si>
    <t>Fast Food Shift Leader (Crew Chief, Team Leader)</t>
  </si>
  <si>
    <t>07090</t>
  </si>
  <si>
    <t>Fast Food Worker (Crew Person, Team Member, Associate)</t>
  </si>
  <si>
    <t>Finisher, Flatwork, Machine</t>
  </si>
  <si>
    <t>Fire Alarm System Mechanic</t>
  </si>
  <si>
    <t>Fire Extinguisher Repairer</t>
  </si>
  <si>
    <t>08100</t>
  </si>
  <si>
    <t>Fire Lookout</t>
  </si>
  <si>
    <t>FW</t>
  </si>
  <si>
    <t>Fire Warden</t>
  </si>
  <si>
    <t>Fire Watch</t>
  </si>
  <si>
    <t>Firefighter</t>
  </si>
  <si>
    <t>Fireman-Water Tender</t>
  </si>
  <si>
    <t>Fish Marker</t>
  </si>
  <si>
    <t>Fishery Observer I</t>
  </si>
  <si>
    <t>Fishery Observer II</t>
  </si>
  <si>
    <t>Fishery Observer III</t>
  </si>
  <si>
    <t>FM</t>
  </si>
  <si>
    <t>Fitness Manager</t>
  </si>
  <si>
    <t>Flight Engineer</t>
  </si>
  <si>
    <t>Flight Follower</t>
  </si>
  <si>
    <t>Flight Instructor (Pilot)</t>
  </si>
  <si>
    <t>07130</t>
  </si>
  <si>
    <t>Food Service Worker (Cafeteria Worker)</t>
  </si>
  <si>
    <t>Foreign Language Translator</t>
  </si>
  <si>
    <t>08130</t>
  </si>
  <si>
    <t>Forestry Equipment Operator (Includes Tractor Operator,
Planting; Tractor Operator, Site Preparation; And Tractor Operator, Thinning)</t>
  </si>
  <si>
    <t>08190</t>
  </si>
  <si>
    <t>Forestry Technician</t>
  </si>
  <si>
    <t>08200</t>
  </si>
  <si>
    <t>Forestry Truck Driver</t>
  </si>
  <si>
    <t>08160</t>
  </si>
  <si>
    <t>Forestry/Logging Heavy Equipment Operator (Loader
Operator, Skidder Operator)</t>
  </si>
  <si>
    <t>Forklift Operator</t>
  </si>
  <si>
    <t>Fuel Distribution System Mechanic</t>
  </si>
  <si>
    <t>Fuel Distribution System Operator</t>
  </si>
  <si>
    <t>FQNV1</t>
  </si>
  <si>
    <t>Fully Qualified Navy Validator I</t>
  </si>
  <si>
    <t>FQNV2</t>
  </si>
  <si>
    <t>Fully Qualified Navy Validator II</t>
  </si>
  <si>
    <t>FQNV3</t>
  </si>
  <si>
    <t>Fully Qualified Navy Validator III</t>
  </si>
  <si>
    <t>FQNV4</t>
  </si>
  <si>
    <t>Fully Qualified Navy Validator IV</t>
  </si>
  <si>
    <t>09040</t>
  </si>
  <si>
    <t>Furniture Handler</t>
  </si>
  <si>
    <t>09080</t>
  </si>
  <si>
    <t>Furniture Refinisher</t>
  </si>
  <si>
    <t>09090</t>
  </si>
  <si>
    <t>Furniture Refinisher Helper</t>
  </si>
  <si>
    <t>09110</t>
  </si>
  <si>
    <t>Furniture Repairer, Minor</t>
  </si>
  <si>
    <t>Gardener</t>
  </si>
  <si>
    <t>Gate Attendant/Gate Tender</t>
  </si>
  <si>
    <t>01111</t>
  </si>
  <si>
    <t>General Clerk I</t>
  </si>
  <si>
    <t>01112</t>
  </si>
  <si>
    <t>General Clerk II</t>
  </si>
  <si>
    <t>01113</t>
  </si>
  <si>
    <t>General Clerk III</t>
  </si>
  <si>
    <t>08250</t>
  </si>
  <si>
    <t>General Forestry Laborer</t>
  </si>
  <si>
    <t>General Maintenance Worker</t>
  </si>
  <si>
    <t>General Vessel Assistant</t>
  </si>
  <si>
    <t>Graphic Artist</t>
  </si>
  <si>
    <t>Ground Support Equipment Mechanic</t>
  </si>
  <si>
    <t>Ground Support Equipment Servicer</t>
  </si>
  <si>
    <t>Ground Support Equipment Worker</t>
  </si>
  <si>
    <t>Guard I</t>
  </si>
  <si>
    <t>Guard II</t>
  </si>
  <si>
    <t>Gunsmith I</t>
  </si>
  <si>
    <t>Gunsmith II</t>
  </si>
  <si>
    <t>Gunsmith III</t>
  </si>
  <si>
    <t>Hatch Tender</t>
  </si>
  <si>
    <t>HWH</t>
  </si>
  <si>
    <t>Hazardous Waste/Material Handler</t>
  </si>
  <si>
    <t>Heating, Ventilation And Air-Conditioning Mechanic</t>
  </si>
  <si>
    <t>Heating, Ventilation And Air-Conditioning Mechanic
(Research Facility)</t>
  </si>
  <si>
    <t>Heavy Equipment Mechanic</t>
  </si>
  <si>
    <t>Heavy Equipment Operator</t>
  </si>
  <si>
    <t>Helicopter Pilot</t>
  </si>
  <si>
    <t>Homemaker</t>
  </si>
  <si>
    <t>Housekeeping Aide</t>
  </si>
  <si>
    <t>01120</t>
  </si>
  <si>
    <t>Housing Referral Assistant</t>
  </si>
  <si>
    <t>Illustrator I</t>
  </si>
  <si>
    <t>Illustrator II</t>
  </si>
  <si>
    <t>Illustrator III</t>
  </si>
  <si>
    <t>ISSM1</t>
  </si>
  <si>
    <t>Information System Security Manager I</t>
  </si>
  <si>
    <t>ISSM2</t>
  </si>
  <si>
    <t>Information System Security Manager II</t>
  </si>
  <si>
    <t>ISSM3</t>
  </si>
  <si>
    <t>Information System Security Manager III</t>
  </si>
  <si>
    <t>Inspector</t>
  </si>
  <si>
    <t>INS1</t>
  </si>
  <si>
    <t>Installation Analyst I</t>
  </si>
  <si>
    <t>INS2</t>
  </si>
  <si>
    <t>Installation Analyst II</t>
  </si>
  <si>
    <t>INS3</t>
  </si>
  <si>
    <t>Installation Analyst III</t>
  </si>
  <si>
    <t>Instrument Mechanic</t>
  </si>
  <si>
    <t>IMS1</t>
  </si>
  <si>
    <t>Integrated Master Scheduler I</t>
  </si>
  <si>
    <t>IMS2</t>
  </si>
  <si>
    <t>Integrated Master Scheduler II</t>
  </si>
  <si>
    <t>IMS3</t>
  </si>
  <si>
    <t>Integrated Master Scheduler III</t>
  </si>
  <si>
    <t>INT1</t>
  </si>
  <si>
    <t>Intelligence Specialist I</t>
  </si>
  <si>
    <t>INT2</t>
  </si>
  <si>
    <t>Intelligence Specialist II</t>
  </si>
  <si>
    <t>INT3</t>
  </si>
  <si>
    <t>Intelligence Specialist III</t>
  </si>
  <si>
    <t>ILNV1</t>
  </si>
  <si>
    <t>Intermediate Level Navy Validator I</t>
  </si>
  <si>
    <t>ILNV2</t>
  </si>
  <si>
    <t>Intermediate Level Navy Validator II</t>
  </si>
  <si>
    <t>ILNV3</t>
  </si>
  <si>
    <t>Intermediate Level Navy Validator III</t>
  </si>
  <si>
    <t>ILNV4</t>
  </si>
  <si>
    <t>Intermediate Level Navy Validator IV</t>
  </si>
  <si>
    <t>Interpreter (Sign Language)</t>
  </si>
  <si>
    <t>Janitor</t>
  </si>
  <si>
    <t>Laboratory Animal Caretaker I</t>
  </si>
  <si>
    <t>Laboratory Animal Caretaker II</t>
  </si>
  <si>
    <t>Laboratory Technician (Laboratory Tester)</t>
  </si>
  <si>
    <t>Laboratory/Shelter Mechanic</t>
  </si>
  <si>
    <t>Laborer</t>
  </si>
  <si>
    <t>Laborer, Grounds Maintenance</t>
  </si>
  <si>
    <t>Latent Fingerprint Technician I</t>
  </si>
  <si>
    <t>Latent Fingerprint Technician II</t>
  </si>
  <si>
    <t>Librarian</t>
  </si>
  <si>
    <t>Library Aide/Clerk</t>
  </si>
  <si>
    <t>Library Information Technology Systems Administrator</t>
  </si>
  <si>
    <t>Library Technician</t>
  </si>
  <si>
    <t>Licensed Practical Nurse I</t>
  </si>
  <si>
    <t>Licensed Practical Nurse II</t>
  </si>
  <si>
    <t>Licensed Practical Nurse III</t>
  </si>
  <si>
    <t>Lifeguard</t>
  </si>
  <si>
    <t>Line Handler</t>
  </si>
  <si>
    <t>Livestock Caretaker</t>
  </si>
  <si>
    <t>Locksmith</t>
  </si>
  <si>
    <t>LGT1</t>
  </si>
  <si>
    <t>Logistician I</t>
  </si>
  <si>
    <t>LGT2</t>
  </si>
  <si>
    <t>Logistician II</t>
  </si>
  <si>
    <t>LGT3</t>
  </si>
  <si>
    <t>Logistician III</t>
  </si>
  <si>
    <t>LGT4</t>
  </si>
  <si>
    <t>Logistician IV</t>
  </si>
  <si>
    <t>Machinery Maintenance Mechanic</t>
  </si>
  <si>
    <t>Machine-Tool Operator (Tool Room)</t>
  </si>
  <si>
    <t>Machinist, Maintenance</t>
  </si>
  <si>
    <t>Maid Or Houseman</t>
  </si>
  <si>
    <t>Maintenance Test Pilot Fixed Wing Jet/Prop</t>
  </si>
  <si>
    <t>Maintenance Test Pilot Rotary Wing</t>
  </si>
  <si>
    <t>Maintenance Trades Helper</t>
  </si>
  <si>
    <t>MANA1</t>
  </si>
  <si>
    <t>Manager, Administrative I</t>
  </si>
  <si>
    <t>MANA2</t>
  </si>
  <si>
    <t>Manager, Administrative II</t>
  </si>
  <si>
    <t>MANA3</t>
  </si>
  <si>
    <t>Manager, Administrative III</t>
  </si>
  <si>
    <t>MANA4</t>
  </si>
  <si>
    <t>Manager, Administrative IV</t>
  </si>
  <si>
    <t>MANO1</t>
  </si>
  <si>
    <t>Manager, Operations I</t>
  </si>
  <si>
    <t>MANO2</t>
  </si>
  <si>
    <t>Manager, Operations II</t>
  </si>
  <si>
    <t>MANO3</t>
  </si>
  <si>
    <t>Manager, Operations III</t>
  </si>
  <si>
    <t>MANO4</t>
  </si>
  <si>
    <t>Manager, Operations IV</t>
  </si>
  <si>
    <t>MANP1</t>
  </si>
  <si>
    <t>Manager, Program/Project I</t>
  </si>
  <si>
    <t>MANP2</t>
  </si>
  <si>
    <t>Manager, Program/Project II</t>
  </si>
  <si>
    <t>MANP3</t>
  </si>
  <si>
    <t>Manager, Program/Project III</t>
  </si>
  <si>
    <t>MRS</t>
  </si>
  <si>
    <t>Marine Surveyor</t>
  </si>
  <si>
    <t>Marketing Analyst</t>
  </si>
  <si>
    <t>Material Coordinator</t>
  </si>
  <si>
    <t>Material Expediter</t>
  </si>
  <si>
    <t>Material Handling Laborer</t>
  </si>
  <si>
    <t>Mathematical Technician</t>
  </si>
  <si>
    <t>MATH1</t>
  </si>
  <si>
    <t>Mathematician I</t>
  </si>
  <si>
    <t>MATH2</t>
  </si>
  <si>
    <t>Mathematician II</t>
  </si>
  <si>
    <t>MATH3</t>
  </si>
  <si>
    <t>Mathematician III</t>
  </si>
  <si>
    <t>07210</t>
  </si>
  <si>
    <t>Meat Cutter</t>
  </si>
  <si>
    <t>Media Specialist I</t>
  </si>
  <si>
    <t>Media Specialist II</t>
  </si>
  <si>
    <t>Media Specialist III</t>
  </si>
  <si>
    <t>Medical Assistant</t>
  </si>
  <si>
    <t>Medical Laboratory Technician (Clinical Laboratory Assistant;
Registered Medical Technician)</t>
  </si>
  <si>
    <t>Medical Record Clerk</t>
  </si>
  <si>
    <t>Medical Record Technician (Medical Record Administrator)</t>
  </si>
  <si>
    <t>Medical Transcriptionist</t>
  </si>
  <si>
    <t>01141</t>
  </si>
  <si>
    <t>Messenger Courier</t>
  </si>
  <si>
    <t>Metrology Technician I</t>
  </si>
  <si>
    <t>Metrology Technician II</t>
  </si>
  <si>
    <t>Metrology Technician III</t>
  </si>
  <si>
    <t>Millwright</t>
  </si>
  <si>
    <t>05110</t>
  </si>
  <si>
    <t>Mobile Equipment Servicer</t>
  </si>
  <si>
    <t>MBS1</t>
  </si>
  <si>
    <t>Model Based Systems Engineer I</t>
  </si>
  <si>
    <t>MBS2</t>
  </si>
  <si>
    <t>Model Based Systems Engineer II</t>
  </si>
  <si>
    <t>MBS3</t>
  </si>
  <si>
    <t>Model Based Systems Engineer III</t>
  </si>
  <si>
    <t>Mortician (Funeral Director)</t>
  </si>
  <si>
    <t>05130</t>
  </si>
  <si>
    <t>Motor Equipment Metal Mechanic (Motor Vehicle Body Repairer)</t>
  </si>
  <si>
    <t>05160</t>
  </si>
  <si>
    <t>Motor Equipment Metal Worker</t>
  </si>
  <si>
    <t>05190</t>
  </si>
  <si>
    <t>Motor Vehicle Mechanic</t>
  </si>
  <si>
    <t>05220</t>
  </si>
  <si>
    <t>Motor Vehicle Mechanic Helper</t>
  </si>
  <si>
    <t>05250</t>
  </si>
  <si>
    <t>Motor Vehicle Upholstery Worker</t>
  </si>
  <si>
    <t>05280</t>
  </si>
  <si>
    <t>Motor Vehicle Wrecker (Tow Truck Operator; Wrecker Operator)</t>
  </si>
  <si>
    <t>Nail Technician</t>
  </si>
  <si>
    <t>NAR</t>
  </si>
  <si>
    <t>Naval Architect</t>
  </si>
  <si>
    <t>Non-Maintenance Test Pilot/Co-Pilot</t>
  </si>
  <si>
    <t>Nuclear Medicine Technologist</t>
  </si>
  <si>
    <t>08280</t>
  </si>
  <si>
    <t>Nursery Specialist</t>
  </si>
  <si>
    <t>Nursing Assistant I</t>
  </si>
  <si>
    <t>Nursing Assistant II</t>
  </si>
  <si>
    <t>Nursing Assistant III</t>
  </si>
  <si>
    <t>Nursing Assistant IV</t>
  </si>
  <si>
    <t>Office Appliance Repairer</t>
  </si>
  <si>
    <t>Oiler/Diesel Oiler</t>
  </si>
  <si>
    <t>OS1</t>
  </si>
  <si>
    <t>Operations Support I</t>
  </si>
  <si>
    <t>OS2</t>
  </si>
  <si>
    <t>Operations Support II</t>
  </si>
  <si>
    <t>OS3</t>
  </si>
  <si>
    <t>Operations Support III</t>
  </si>
  <si>
    <t>OS4</t>
  </si>
  <si>
    <t>Operations Support IV</t>
  </si>
  <si>
    <t>Optical Dispenser</t>
  </si>
  <si>
    <t>Optical Technician</t>
  </si>
  <si>
    <t>01191</t>
  </si>
  <si>
    <t>Order Clerk I</t>
  </si>
  <si>
    <t>01192</t>
  </si>
  <si>
    <t>Order Clerk II</t>
  </si>
  <si>
    <t>Order Filler</t>
  </si>
  <si>
    <t>Outfitter/Packer</t>
  </si>
  <si>
    <t>05310</t>
  </si>
  <si>
    <t>Painter, Automotive</t>
  </si>
  <si>
    <t>Painter, Maintenance</t>
  </si>
  <si>
    <t>Paralegal/Legal Assistant I</t>
  </si>
  <si>
    <t>Paralegal/Legal Assistant II</t>
  </si>
  <si>
    <t>Paralegal/Legal Assistant III</t>
  </si>
  <si>
    <t>Paralegal/Legal Assistant IV</t>
  </si>
  <si>
    <t>Park Attendant (Aide)</t>
  </si>
  <si>
    <t>Parking And Lot Attendant</t>
  </si>
  <si>
    <t>Peripheral Equipment Operator</t>
  </si>
  <si>
    <t>Personal Computer Support Technician</t>
  </si>
  <si>
    <t>01261</t>
  </si>
  <si>
    <t>Personnel Assistant (Employment) I</t>
  </si>
  <si>
    <t>01262</t>
  </si>
  <si>
    <t>Personnel Assistant (Employment) II</t>
  </si>
  <si>
    <t>01263</t>
  </si>
  <si>
    <t>Personnel Assistant (Employment) III</t>
  </si>
  <si>
    <t>Pest Controller (Exterminator)</t>
  </si>
  <si>
    <t>Petroleum Supply Specialist</t>
  </si>
  <si>
    <t>Pharmacy Technician</t>
  </si>
  <si>
    <t>Phlebotomist</t>
  </si>
  <si>
    <t>Photofinishing Worker (Photo Lab Technician, Dark Room
Technician)</t>
  </si>
  <si>
    <t>Photographer I</t>
  </si>
  <si>
    <t>Photographer II</t>
  </si>
  <si>
    <t>Photographer III</t>
  </si>
  <si>
    <t>Photographer IV</t>
  </si>
  <si>
    <t>Photographer V</t>
  </si>
  <si>
    <t>Photo-Optics Technician</t>
  </si>
  <si>
    <t>Pipefitter, Maintenance</t>
  </si>
  <si>
    <t>Plumber, Maintenance</t>
  </si>
  <si>
    <t>Plumber-Machinist</t>
  </si>
  <si>
    <t>Pneudraulic Systems Mechanic</t>
  </si>
  <si>
    <t>Police Officer I</t>
  </si>
  <si>
    <t>Police Officer II</t>
  </si>
  <si>
    <t>Presser, Hand</t>
  </si>
  <si>
    <t>Presser, Machine, Drycleaning</t>
  </si>
  <si>
    <t>Presser, Machine, Shirts</t>
  </si>
  <si>
    <t>Presser, Machine, Wearing Apparel, Laundry</t>
  </si>
  <si>
    <t>01270</t>
  </si>
  <si>
    <t>Production Control Clerk</t>
  </si>
  <si>
    <t>Production Line Worker (Food Processing)</t>
  </si>
  <si>
    <t>Pruner</t>
  </si>
  <si>
    <t>Pumpman, Chief Pumpman, QMED/Pumpman, Second Pumpman, Second Pumpman/Engine Mechanic</t>
  </si>
  <si>
    <t>QAOR1</t>
  </si>
  <si>
    <t>QA Oversight Representative I</t>
  </si>
  <si>
    <t>QAOR2</t>
  </si>
  <si>
    <t>QA Oversight Representative II</t>
  </si>
  <si>
    <t>Quality Control Inspector</t>
  </si>
  <si>
    <t>Radiation Control Technician</t>
  </si>
  <si>
    <t>05340</t>
  </si>
  <si>
    <t>Radiator Repair Specialist</t>
  </si>
  <si>
    <t>RFE1</t>
  </si>
  <si>
    <t>Radio Frequency Engineer I</t>
  </si>
  <si>
    <t>RFE2</t>
  </si>
  <si>
    <t>Radio Frequency Engineer II</t>
  </si>
  <si>
    <t>RFE3</t>
  </si>
  <si>
    <t>Radio Frequency Engineer III</t>
  </si>
  <si>
    <t>Radiologic Technologist</t>
  </si>
  <si>
    <t>Recreation Aide/Health Facility Attendant</t>
  </si>
  <si>
    <t>Recreation Specialist</t>
  </si>
  <si>
    <t>Recycling Laborer</t>
  </si>
  <si>
    <t>Recycling Specialist</t>
  </si>
  <si>
    <t>Refrigeration Engineer</t>
  </si>
  <si>
    <t>Refuse Collector</t>
  </si>
  <si>
    <t>Registered Nurse I</t>
  </si>
  <si>
    <t>Registered Nurse II</t>
  </si>
  <si>
    <t>Registered Nurse II, Specialist</t>
  </si>
  <si>
    <t>Registered Nurse III</t>
  </si>
  <si>
    <t>Registered Nurse III, Anesthetist</t>
  </si>
  <si>
    <t>Registered Nurse IV</t>
  </si>
  <si>
    <t>01290</t>
  </si>
  <si>
    <t>Rental Clerk</t>
  </si>
  <si>
    <t>06500</t>
  </si>
  <si>
    <t>Retail Automotive Detailer</t>
  </si>
  <si>
    <t>06510</t>
  </si>
  <si>
    <t>Retail Automotive Helper</t>
  </si>
  <si>
    <t>06520</t>
  </si>
  <si>
    <t>Retail Automotive Technician</t>
  </si>
  <si>
    <t>06530</t>
  </si>
  <si>
    <t>Retail Lubrication Technician</t>
  </si>
  <si>
    <t>06540</t>
  </si>
  <si>
    <t>Retail Tire Service Worker</t>
  </si>
  <si>
    <t>Rigger</t>
  </si>
  <si>
    <t>Sales Clerk</t>
  </si>
  <si>
    <t>Scale Mechanic</t>
  </si>
  <si>
    <t>Scheduler (Drug And Alcohol Testing)</t>
  </si>
  <si>
    <t>01300</t>
  </si>
  <si>
    <t>Scheduler, Maintenance</t>
  </si>
  <si>
    <t>School Crossing Guard</t>
  </si>
  <si>
    <t>S1</t>
  </si>
  <si>
    <t>Scientist I</t>
  </si>
  <si>
    <t>S2</t>
  </si>
  <si>
    <t>Scientist II</t>
  </si>
  <si>
    <t>S3</t>
  </si>
  <si>
    <t>Seaman (Able Seaman, Watch ; Able Seaman, Maintenance; Able Seaman, Day/Deck Utility; Ordinary Seaman)</t>
  </si>
  <si>
    <t>01311</t>
  </si>
  <si>
    <t>Secretary I</t>
  </si>
  <si>
    <t>01312</t>
  </si>
  <si>
    <t>Secretary II</t>
  </si>
  <si>
    <t>01313</t>
  </si>
  <si>
    <t>Secretary III</t>
  </si>
  <si>
    <t>SPM1</t>
  </si>
  <si>
    <t>Security Program Manager I</t>
  </si>
  <si>
    <t>SPM2</t>
  </si>
  <si>
    <t>Security Program Manager II</t>
  </si>
  <si>
    <t>SPM3</t>
  </si>
  <si>
    <t>Security Program Manager III</t>
  </si>
  <si>
    <t>06550</t>
  </si>
  <si>
    <t>Senior Retail Automotive Technician</t>
  </si>
  <si>
    <t>01320</t>
  </si>
  <si>
    <t>Service Order Dispatcher</t>
  </si>
  <si>
    <t>Sewage Plant Operator</t>
  </si>
  <si>
    <t>Sewing Machine Operator</t>
  </si>
  <si>
    <t>Sheet-Metal Worker, Maintenance</t>
  </si>
  <si>
    <t>SCE</t>
  </si>
  <si>
    <t>Ship Cost Estimator</t>
  </si>
  <si>
    <t>Shipping Packer</t>
  </si>
  <si>
    <t>Shipping/Receiving Clerk</t>
  </si>
  <si>
    <t>Shuttle Bus Driver (Van Driver)</t>
  </si>
  <si>
    <t>Single Point Entry Monitor</t>
  </si>
  <si>
    <t>08310</t>
  </si>
  <si>
    <t>Slash Piler/Burner</t>
  </si>
  <si>
    <t>Small Engine Mechanic</t>
  </si>
  <si>
    <t>SEGI</t>
  </si>
  <si>
    <t>Software Engineer I</t>
  </si>
  <si>
    <t>SEG2</t>
  </si>
  <si>
    <t>Software Engineer II</t>
  </si>
  <si>
    <t>SEG3</t>
  </si>
  <si>
    <t>Software Engineer III</t>
  </si>
  <si>
    <t>SCM1</t>
  </si>
  <si>
    <t>Specialist, Configuration Management I</t>
  </si>
  <si>
    <t>SCM2</t>
  </si>
  <si>
    <t>Specialist, Configuration Management II</t>
  </si>
  <si>
    <t>SCM3</t>
  </si>
  <si>
    <t>Specialist, Configuration Management III</t>
  </si>
  <si>
    <t>SCC1</t>
  </si>
  <si>
    <t>Specialist, Corrosion Control I</t>
  </si>
  <si>
    <t>SCC2</t>
  </si>
  <si>
    <t>Specialist, Corrosion Control II</t>
  </si>
  <si>
    <t>SCC3</t>
  </si>
  <si>
    <t>Specialist, Corrosion Control III</t>
  </si>
  <si>
    <t>SEM</t>
  </si>
  <si>
    <t>Specialist, Emergency Management</t>
  </si>
  <si>
    <t>SIAC1</t>
  </si>
  <si>
    <t>Specialist, IA Compliance I</t>
  </si>
  <si>
    <t>SIAC2</t>
  </si>
  <si>
    <t>Specialist, IA Compliance II</t>
  </si>
  <si>
    <t>SIAC3</t>
  </si>
  <si>
    <t>Specialist, IA Compliance III</t>
  </si>
  <si>
    <t>SISS1</t>
  </si>
  <si>
    <t>Specialist, Information System Security I</t>
  </si>
  <si>
    <t>SISS2</t>
  </si>
  <si>
    <t>Specialist, Information System Security II</t>
  </si>
  <si>
    <t>SISS3</t>
  </si>
  <si>
    <t>Specialist, Information System Security III</t>
  </si>
  <si>
    <t>SPA1</t>
  </si>
  <si>
    <t>Specialist, Public Affairs I</t>
  </si>
  <si>
    <t>SPA2</t>
  </si>
  <si>
    <t>Specialist, Public Affairs II</t>
  </si>
  <si>
    <t>SPA3</t>
  </si>
  <si>
    <t>Specialist, Public Affairs III</t>
  </si>
  <si>
    <t>SQC1</t>
  </si>
  <si>
    <t>Specialist, Quality Control I</t>
  </si>
  <si>
    <t>SQC2</t>
  </si>
  <si>
    <t>Specialist, Quality Control II</t>
  </si>
  <si>
    <t>SQC3</t>
  </si>
  <si>
    <t>Specialist, Quality Control III</t>
  </si>
  <si>
    <t>SQC4</t>
  </si>
  <si>
    <t>Specialist, Quality Control IV</t>
  </si>
  <si>
    <t>SS1</t>
  </si>
  <si>
    <t>Specialist, Security I</t>
  </si>
  <si>
    <t>SS2</t>
  </si>
  <si>
    <t>Specialist, Security II</t>
  </si>
  <si>
    <t>SS3</t>
  </si>
  <si>
    <t>Specialist, Security III</t>
  </si>
  <si>
    <t>ST1</t>
  </si>
  <si>
    <t>Specialist, Training I</t>
  </si>
  <si>
    <t>ST2</t>
  </si>
  <si>
    <t>Specialist, Training II</t>
  </si>
  <si>
    <t>ST3</t>
  </si>
  <si>
    <t>Specialist, Training III</t>
  </si>
  <si>
    <t>Sports Official</t>
  </si>
  <si>
    <t>Stationary Engineer</t>
  </si>
  <si>
    <t>Stevedore I</t>
  </si>
  <si>
    <t>Stevedore II</t>
  </si>
  <si>
    <t>Steward Assistant/Galley Utilityman/Messman</t>
  </si>
  <si>
    <t>Stock Clerk (Shelf Stocker; Store Worker II)</t>
  </si>
  <si>
    <t>Store Worker I</t>
  </si>
  <si>
    <t>STU</t>
  </si>
  <si>
    <t>Student</t>
  </si>
  <si>
    <t>SPD</t>
  </si>
  <si>
    <t>SUBSAFE Program Director</t>
  </si>
  <si>
    <t>Substance Abuse Treatment Counselor</t>
  </si>
  <si>
    <t>01410</t>
  </si>
  <si>
    <t>Supply Technician</t>
  </si>
  <si>
    <t>Survey Party Chief (Chief Of Party)</t>
  </si>
  <si>
    <t>01420</t>
  </si>
  <si>
    <t>Survey Worker (Interviewer)</t>
  </si>
  <si>
    <t>Surveying Aide</t>
  </si>
  <si>
    <t>Surveying Technician (Instrument Person; Surveyor Assistant,</t>
  </si>
  <si>
    <t>Swimming Pool Operator</t>
  </si>
  <si>
    <t>01460</t>
  </si>
  <si>
    <t>Switchboard Operator/Receptionist</t>
  </si>
  <si>
    <t>System Support Specialist</t>
  </si>
  <si>
    <t>SA1</t>
  </si>
  <si>
    <t>Systems Administrator I</t>
  </si>
  <si>
    <t>SA2</t>
  </si>
  <si>
    <t>Systems Administrator II</t>
  </si>
  <si>
    <t>SA3</t>
  </si>
  <si>
    <t>Systems Administrator III</t>
  </si>
  <si>
    <t>SA4</t>
  </si>
  <si>
    <t>Systems Administrator IV</t>
  </si>
  <si>
    <t>Tailor</t>
  </si>
  <si>
    <t>Tax Preparer</t>
  </si>
  <si>
    <t>Tax Preparer (Senior)</t>
  </si>
  <si>
    <t>Taxi Driver</t>
  </si>
  <si>
    <t>TES1</t>
  </si>
  <si>
    <t>Technical Editor, Supervisory I</t>
  </si>
  <si>
    <t>TES2</t>
  </si>
  <si>
    <t>Technical Editor, Supervisory II</t>
  </si>
  <si>
    <t>TES3</t>
  </si>
  <si>
    <t>Technical Editor, Supervisory III</t>
  </si>
  <si>
    <t>Technical Instructor</t>
  </si>
  <si>
    <t>Technical Instructor/Course Developer</t>
  </si>
  <si>
    <t>Technical Order Library Clerk</t>
  </si>
  <si>
    <t>Technical Writer I</t>
  </si>
  <si>
    <t>Technical Writer II</t>
  </si>
  <si>
    <t>Technical Writer III</t>
  </si>
  <si>
    <t>TECW</t>
  </si>
  <si>
    <t>Technical Writer, Supervisory</t>
  </si>
  <si>
    <t>Telecommunications Mechanic I</t>
  </si>
  <si>
    <t>Telecommunications Mechanic II</t>
  </si>
  <si>
    <t>Telephone Lineman</t>
  </si>
  <si>
    <t>Test Proctor</t>
  </si>
  <si>
    <t>05370</t>
  </si>
  <si>
    <t>Tire Repairer</t>
  </si>
  <si>
    <t>Tool And Die Maker</t>
  </si>
  <si>
    <t>Tools And Parts Attendant (Tool Crib Attendant)</t>
  </si>
  <si>
    <t>Tractor Operator</t>
  </si>
  <si>
    <t>Trail Maintenance Worker</t>
  </si>
  <si>
    <t>05400</t>
  </si>
  <si>
    <t>Transmission Repair Specialist</t>
  </si>
  <si>
    <t>01531</t>
  </si>
  <si>
    <t>Travel Clerk I</t>
  </si>
  <si>
    <t>01532</t>
  </si>
  <si>
    <t>Travel Clerk II</t>
  </si>
  <si>
    <t>01533</t>
  </si>
  <si>
    <t>Travel Clerk III</t>
  </si>
  <si>
    <t>08340</t>
  </si>
  <si>
    <t>Tree Climber</t>
  </si>
  <si>
    <t>08370</t>
  </si>
  <si>
    <t>Tree Planter</t>
  </si>
  <si>
    <t>08400</t>
  </si>
  <si>
    <t>Tree Planter, Mechanical</t>
  </si>
  <si>
    <t>Truck Driver, Heavy</t>
  </si>
  <si>
    <t>Truck Driver, Light</t>
  </si>
  <si>
    <t>Truck Driver, Medium</t>
  </si>
  <si>
    <t>Truck Driver, Tractor-Trailer</t>
  </si>
  <si>
    <t>Truckdriver</t>
  </si>
  <si>
    <t>Tug Boat Operator/Engineer</t>
  </si>
  <si>
    <t>Tutor</t>
  </si>
  <si>
    <t>Unexploded (UXO) Safety Escort</t>
  </si>
  <si>
    <t>Unexploded (UXO) Sweep Personnel</t>
  </si>
  <si>
    <t>Unexploded Ordnance (UXO) Technician I</t>
  </si>
  <si>
    <t>Unexploded Ordnance (UXO) Technician II</t>
  </si>
  <si>
    <t>Unexploded Ordnance (UXO) Technician III</t>
  </si>
  <si>
    <t>Unlicensed Junior Engineer/Qualified Member Of The Engine Department [QMED]/Deck Engine Mechanic</t>
  </si>
  <si>
    <t>09130</t>
  </si>
  <si>
    <t>Upholsterer</t>
  </si>
  <si>
    <t>Vending Machine Attendant</t>
  </si>
  <si>
    <t>Vending Machine Repairer (Coin Machine Service Repairer)</t>
  </si>
  <si>
    <t>Vending Machine Repairer Helper</t>
  </si>
  <si>
    <t>Ventilation Equipment Tender</t>
  </si>
  <si>
    <t>Video Teleconference Technician</t>
  </si>
  <si>
    <t>07260</t>
  </si>
  <si>
    <t>Waiter/Waitress</t>
  </si>
  <si>
    <t>Warehouse Specialist (Warehouse Worker)</t>
  </si>
  <si>
    <t>Washer, Machine (Washman)</t>
  </si>
  <si>
    <t>Water Treatment Plant Operator</t>
  </si>
  <si>
    <t>Weather Forecaster I</t>
  </si>
  <si>
    <t>Weather Forecaster II</t>
  </si>
  <si>
    <t>Weather Observer, Combined Upper Air Or Surface
Programs (Meteorological Technician)</t>
  </si>
  <si>
    <t>Weather Observer, Senior (Meteorological Technician, Senior)</t>
  </si>
  <si>
    <t>WDD1</t>
  </si>
  <si>
    <t>Web And Digital Interface Designer I</t>
  </si>
  <si>
    <t>WDD2</t>
  </si>
  <si>
    <t>Web And Digital Interface Designer II</t>
  </si>
  <si>
    <t>WDD3</t>
  </si>
  <si>
    <t>Web And Digital Interface Designer III</t>
  </si>
  <si>
    <t>Welder, Combination, Maintenance</t>
  </si>
  <si>
    <t>Well Driller</t>
  </si>
  <si>
    <t>Wildlife Technician</t>
  </si>
  <si>
    <t>Window Cleaner</t>
  </si>
  <si>
    <t>Wiper</t>
  </si>
  <si>
    <t>Woodcraft Worker</t>
  </si>
  <si>
    <t>Woodworker</t>
  </si>
  <si>
    <t>01611</t>
  </si>
  <si>
    <t>Word Processor I</t>
  </si>
  <si>
    <t>01612</t>
  </si>
  <si>
    <t>Word Processor II</t>
  </si>
  <si>
    <t>01613</t>
  </si>
  <si>
    <t>Word Processor III</t>
  </si>
  <si>
    <t>Wrangler I</t>
  </si>
  <si>
    <t>Wrangler II</t>
  </si>
  <si>
    <t>Base Period</t>
  </si>
  <si>
    <t>Option Year 1</t>
  </si>
  <si>
    <t>Option Year 2</t>
  </si>
  <si>
    <t>Option Year 3</t>
  </si>
  <si>
    <t>Option Year 4</t>
  </si>
  <si>
    <t>Indirect Rates plus Fee Rate</t>
  </si>
  <si>
    <t>O/H - On-Site</t>
  </si>
  <si>
    <t>O/H - Off-Site</t>
  </si>
  <si>
    <t>SHC</t>
  </si>
  <si>
    <t>Fee Rate</t>
  </si>
  <si>
    <t>k = h + i + j + m</t>
  </si>
  <si>
    <t xml:space="preserve">Location - G or K </t>
  </si>
  <si>
    <t>User has choice of G (Government Site) or K (Contractor Site).</t>
  </si>
  <si>
    <t>Location- Each location must start with either a "G" for Government or "K" for Contractor.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</si>
</sst>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Aptos Narrow"/>
      <family val="2"/>
      <scheme val="minor"/>
    </font>
    <font>
      <sz val="18"/>
      <name val="Arial Narrow"/>
      <family val="2"/>
    </font>
    <font>
      <sz val="14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lightGrid">
        <fgColor theme="2" tint="-9.9917600024414813E-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</cellStyleXfs>
  <cellXfs count="94">
    <xf numFmtId="0" fontId="0" fillId="0" borderId="0" xfId="0"/>
    <xf numFmtId="0" fontId="5" fillId="0" borderId="0" xfId="0" applyFont="1"/>
    <xf numFmtId="49" fontId="7" fillId="0" borderId="3" xfId="1" applyNumberFormat="1" applyFont="1" applyFill="1" applyBorder="1" applyAlignment="1">
      <alignment horizontal="center" vertical="center" wrapText="1"/>
    </xf>
    <xf numFmtId="43" fontId="7" fillId="2" borderId="0" xfId="1" applyFont="1" applyFill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 wrapText="1"/>
    </xf>
    <xf numFmtId="49" fontId="7" fillId="0" borderId="3" xfId="1" quotePrefix="1" applyNumberFormat="1" applyFont="1" applyFill="1" applyBorder="1" applyAlignment="1">
      <alignment horizontal="center" vertical="center" wrapText="1"/>
    </xf>
    <xf numFmtId="49" fontId="7" fillId="0" borderId="5" xfId="2" applyNumberFormat="1" applyFont="1" applyFill="1" applyBorder="1" applyAlignment="1">
      <alignment horizontal="center" vertical="center"/>
    </xf>
    <xf numFmtId="0" fontId="5" fillId="0" borderId="3" xfId="4" applyFont="1" applyBorder="1" applyAlignment="1">
      <alignment horizontal="left" vertical="center"/>
    </xf>
    <xf numFmtId="43" fontId="8" fillId="2" borderId="4" xfId="5" applyFont="1" applyFill="1" applyBorder="1" applyAlignment="1">
      <alignment horizontal="left" vertical="center" wrapText="1"/>
    </xf>
    <xf numFmtId="37" fontId="8" fillId="0" borderId="3" xfId="5" applyNumberFormat="1" applyFont="1" applyFill="1" applyBorder="1" applyAlignment="1">
      <alignment horizontal="center" vertical="center"/>
    </xf>
    <xf numFmtId="44" fontId="8" fillId="0" borderId="3" xfId="5" applyNumberFormat="1" applyFont="1" applyFill="1" applyBorder="1" applyAlignment="1">
      <alignment horizontal="left" vertical="center"/>
    </xf>
    <xf numFmtId="44" fontId="8" fillId="0" borderId="3" xfId="2" applyFont="1" applyFill="1" applyBorder="1" applyAlignment="1">
      <alignment horizontal="left" vertical="center"/>
    </xf>
    <xf numFmtId="44" fontId="8" fillId="0" borderId="3" xfId="2" applyFont="1" applyFill="1" applyBorder="1" applyAlignment="1">
      <alignment horizontal="left" vertical="center" wrapText="1"/>
    </xf>
    <xf numFmtId="44" fontId="8" fillId="0" borderId="4" xfId="2" applyFont="1" applyFill="1" applyBorder="1" applyAlignment="1">
      <alignment horizontal="left" vertical="center" wrapText="1"/>
    </xf>
    <xf numFmtId="10" fontId="8" fillId="0" borderId="3" xfId="3" applyNumberFormat="1" applyFont="1" applyFill="1" applyBorder="1" applyAlignment="1">
      <alignment horizontal="center" vertical="center" wrapText="1"/>
    </xf>
    <xf numFmtId="0" fontId="5" fillId="0" borderId="4" xfId="4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39" fontId="8" fillId="0" borderId="3" xfId="5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4" xfId="0" applyFill="1" applyBorder="1"/>
    <xf numFmtId="10" fontId="0" fillId="0" borderId="4" xfId="0" applyNumberFormat="1" applyBorder="1"/>
    <xf numFmtId="0" fontId="0" fillId="2" borderId="4" xfId="0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44" fontId="0" fillId="0" borderId="4" xfId="0" applyNumberFormat="1" applyBorder="1"/>
    <xf numFmtId="49" fontId="7" fillId="0" borderId="3" xfId="2" applyNumberFormat="1" applyFont="1" applyFill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wrapText="1"/>
    </xf>
    <xf numFmtId="44" fontId="8" fillId="2" borderId="3" xfId="2" applyFont="1" applyFill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44" fontId="8" fillId="6" borderId="3" xfId="2" applyFont="1" applyFill="1" applyBorder="1" applyAlignment="1">
      <alignment horizontal="left" vertical="center"/>
    </xf>
    <xf numFmtId="44" fontId="5" fillId="0" borderId="4" xfId="0" applyNumberFormat="1" applyFont="1" applyBorder="1"/>
    <xf numFmtId="0" fontId="5" fillId="3" borderId="4" xfId="0" applyFont="1" applyFill="1" applyBorder="1" applyAlignment="1">
      <alignment horizontal="center" vertical="center" wrapText="1"/>
    </xf>
    <xf numFmtId="37" fontId="8" fillId="2" borderId="3" xfId="5" applyNumberFormat="1" applyFont="1" applyFill="1" applyBorder="1" applyAlignment="1">
      <alignment horizontal="center" vertical="center"/>
    </xf>
    <xf numFmtId="37" fontId="7" fillId="2" borderId="1" xfId="1" applyNumberFormat="1" applyFont="1" applyFill="1" applyBorder="1" applyAlignment="1">
      <alignment horizontal="center" vertical="center" wrapText="1"/>
    </xf>
    <xf numFmtId="49" fontId="7" fillId="3" borderId="5" xfId="1" applyNumberFormat="1" applyFont="1" applyFill="1" applyBorder="1" applyAlignment="1">
      <alignment horizontal="center" vertical="center"/>
    </xf>
    <xf numFmtId="43" fontId="7" fillId="3" borderId="4" xfId="1" applyFont="1" applyFill="1" applyBorder="1" applyAlignment="1">
      <alignment horizontal="center" wrapText="1"/>
    </xf>
    <xf numFmtId="164" fontId="7" fillId="3" borderId="5" xfId="1" applyNumberFormat="1" applyFont="1" applyFill="1" applyBorder="1" applyAlignment="1">
      <alignment horizontal="center" vertical="center"/>
    </xf>
    <xf numFmtId="37" fontId="7" fillId="3" borderId="5" xfId="1" applyNumberFormat="1" applyFont="1" applyFill="1" applyBorder="1" applyAlignment="1">
      <alignment horizontal="center" vertical="center"/>
    </xf>
    <xf numFmtId="49" fontId="7" fillId="3" borderId="12" xfId="1" applyNumberFormat="1" applyFont="1" applyFill="1" applyBorder="1" applyAlignment="1">
      <alignment horizontal="center" vertical="center"/>
    </xf>
    <xf numFmtId="49" fontId="7" fillId="3" borderId="5" xfId="2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left" wrapText="1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7" borderId="0" xfId="0" applyFont="1" applyFill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left" vertical="center" wrapText="1"/>
    </xf>
    <xf numFmtId="49" fontId="12" fillId="8" borderId="4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8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49" fontId="7" fillId="8" borderId="4" xfId="1" quotePrefix="1" applyNumberFormat="1" applyFont="1" applyFill="1" applyBorder="1" applyAlignment="1">
      <alignment horizontal="center" vertical="center" wrapText="1"/>
    </xf>
    <xf numFmtId="43" fontId="7" fillId="0" borderId="13" xfId="1" applyFont="1" applyFill="1" applyBorder="1" applyAlignment="1">
      <alignment horizontal="center" wrapText="1"/>
    </xf>
    <xf numFmtId="43" fontId="7" fillId="2" borderId="0" xfId="1" applyFont="1" applyFill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37" fontId="7" fillId="4" borderId="7" xfId="1" applyNumberFormat="1" applyFont="1" applyFill="1" applyBorder="1" applyAlignment="1">
      <alignment horizontal="center" vertical="center"/>
    </xf>
    <xf numFmtId="37" fontId="7" fillId="4" borderId="8" xfId="1" applyNumberFormat="1" applyFont="1" applyFill="1" applyBorder="1" applyAlignment="1">
      <alignment horizontal="center" vertical="center"/>
    </xf>
    <xf numFmtId="37" fontId="7" fillId="4" borderId="9" xfId="1" applyNumberFormat="1" applyFont="1" applyFill="1" applyBorder="1" applyAlignment="1">
      <alignment horizontal="center" vertical="center"/>
    </xf>
    <xf numFmtId="37" fontId="7" fillId="4" borderId="2" xfId="1" applyNumberFormat="1" applyFont="1" applyFill="1" applyBorder="1" applyAlignment="1">
      <alignment horizontal="center" vertical="center"/>
    </xf>
    <xf numFmtId="43" fontId="7" fillId="4" borderId="6" xfId="1" applyFont="1" applyFill="1" applyBorder="1" applyAlignment="1">
      <alignment horizontal="center" vertical="center"/>
    </xf>
    <xf numFmtId="43" fontId="7" fillId="4" borderId="7" xfId="1" applyFont="1" applyFill="1" applyBorder="1" applyAlignment="1">
      <alignment horizontal="center" vertical="center"/>
    </xf>
    <xf numFmtId="43" fontId="7" fillId="4" borderId="8" xfId="1" applyFont="1" applyFill="1" applyBorder="1" applyAlignment="1">
      <alignment horizontal="center" vertical="center"/>
    </xf>
    <xf numFmtId="43" fontId="7" fillId="4" borderId="1" xfId="1" applyFont="1" applyFill="1" applyBorder="1" applyAlignment="1">
      <alignment horizontal="center" vertical="center"/>
    </xf>
    <xf numFmtId="43" fontId="7" fillId="4" borderId="9" xfId="1" applyFont="1" applyFill="1" applyBorder="1" applyAlignment="1">
      <alignment horizontal="center" vertical="center"/>
    </xf>
    <xf numFmtId="43" fontId="7" fillId="4" borderId="2" xfId="1" applyFont="1" applyFill="1" applyBorder="1" applyAlignment="1">
      <alignment horizontal="center" vertical="center"/>
    </xf>
    <xf numFmtId="49" fontId="6" fillId="4" borderId="6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/>
    </xf>
    <xf numFmtId="49" fontId="6" fillId="4" borderId="8" xfId="1" applyNumberFormat="1" applyFont="1" applyFill="1" applyBorder="1" applyAlignment="1">
      <alignment horizontal="center" vertical="center"/>
    </xf>
    <xf numFmtId="49" fontId="6" fillId="4" borderId="1" xfId="1" applyNumberFormat="1" applyFont="1" applyFill="1" applyBorder="1" applyAlignment="1">
      <alignment horizontal="center" vertical="center"/>
    </xf>
    <xf numFmtId="49" fontId="6" fillId="4" borderId="9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/>
    </xf>
    <xf numFmtId="37" fontId="7" fillId="8" borderId="7" xfId="1" applyNumberFormat="1" applyFont="1" applyFill="1" applyBorder="1" applyAlignment="1">
      <alignment horizontal="center" vertical="center"/>
    </xf>
    <xf numFmtId="37" fontId="7" fillId="8" borderId="0" xfId="1" applyNumberFormat="1" applyFont="1" applyFill="1" applyBorder="1" applyAlignment="1">
      <alignment horizontal="center" vertical="center"/>
    </xf>
    <xf numFmtId="37" fontId="7" fillId="8" borderId="3" xfId="1" applyNumberFormat="1" applyFont="1" applyFill="1" applyBorder="1" applyAlignment="1">
      <alignment horizontal="center" vertical="center"/>
    </xf>
    <xf numFmtId="37" fontId="7" fillId="8" borderId="13" xfId="1" applyNumberFormat="1" applyFont="1" applyFill="1" applyBorder="1" applyAlignment="1">
      <alignment horizontal="center" vertical="center"/>
    </xf>
    <xf numFmtId="37" fontId="7" fillId="8" borderId="14" xfId="1" applyNumberFormat="1" applyFont="1" applyFill="1" applyBorder="1" applyAlignment="1">
      <alignment horizontal="center" vertical="center"/>
    </xf>
    <xf numFmtId="37" fontId="7" fillId="4" borderId="6" xfId="1" applyNumberFormat="1" applyFont="1" applyFill="1" applyBorder="1" applyAlignment="1">
      <alignment horizontal="center" vertical="center"/>
    </xf>
    <xf numFmtId="37" fontId="7" fillId="4" borderId="1" xfId="1" applyNumberFormat="1" applyFont="1" applyFill="1" applyBorder="1" applyAlignment="1">
      <alignment horizontal="center" vertical="center"/>
    </xf>
    <xf numFmtId="43" fontId="7" fillId="0" borderId="4" xfId="1" applyFont="1" applyFill="1" applyBorder="1" applyAlignment="1">
      <alignment horizontal="center" wrapText="1"/>
    </xf>
  </cellXfs>
  <cellStyles count="6">
    <cellStyle name="Comma" xfId="1" builtinId="3"/>
    <cellStyle name="Comma 2 2 2" xfId="5" xr:uid="{C162E894-121C-450D-9C4A-DDE8CDA3954E}"/>
    <cellStyle name="Currency" xfId="2" builtinId="4"/>
    <cellStyle name="Normal" xfId="0" builtinId="0"/>
    <cellStyle name="Normal 45" xfId="4" xr:uid="{B1E5B3FF-B29A-42B0-B3CD-35EBE7439394}"/>
    <cellStyle name="Percent" xfId="3" builtinId="5"/>
  </cellStyles>
  <dxfs count="1"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FFFF99"/>
      <color rgb="FF00FFFF"/>
      <color rgb="FFFFEAA7"/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190500</xdr:colOff>
      <xdr:row>11</xdr:row>
      <xdr:rowOff>28576</xdr:rowOff>
    </xdr:from>
    <xdr:to>
      <xdr:col>19</xdr:col>
      <xdr:colOff>1276350</xdr:colOff>
      <xdr:row>15</xdr:row>
      <xdr:rowOff>9525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0D5031BF-5A1F-AF08-0BA5-374C9BBF0801}"/>
            </a:ext>
          </a:extLst>
        </xdr:cNvPr>
        <xdr:cNvSpPr/>
      </xdr:nvSpPr>
      <xdr:spPr>
        <a:xfrm>
          <a:off x="25717500" y="4029076"/>
          <a:ext cx="1085850" cy="781049"/>
        </a:xfrm>
        <a:prstGeom prst="upArrow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581025</xdr:colOff>
      <xdr:row>11</xdr:row>
      <xdr:rowOff>28575</xdr:rowOff>
    </xdr:from>
    <xdr:to>
      <xdr:col>2</xdr:col>
      <xdr:colOff>1666875</xdr:colOff>
      <xdr:row>15</xdr:row>
      <xdr:rowOff>19049</xdr:rowOff>
    </xdr:to>
    <xdr:sp macro="" textlink="">
      <xdr:nvSpPr>
        <xdr:cNvPr id="5" name="Arrow: Up 4">
          <a:extLst>
            <a:ext uri="{FF2B5EF4-FFF2-40B4-BE49-F238E27FC236}">
              <a16:creationId xmlns:a16="http://schemas.microsoft.com/office/drawing/2014/main" id="{425326EA-BA20-4A53-B304-EDBAB74DD119}"/>
            </a:ext>
          </a:extLst>
        </xdr:cNvPr>
        <xdr:cNvSpPr/>
      </xdr:nvSpPr>
      <xdr:spPr>
        <a:xfrm>
          <a:off x="3771900" y="4029075"/>
          <a:ext cx="1085850" cy="790574"/>
        </a:xfrm>
        <a:prstGeom prst="upArrow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19051</xdr:colOff>
      <xdr:row>15</xdr:row>
      <xdr:rowOff>38099</xdr:rowOff>
    </xdr:from>
    <xdr:to>
      <xdr:col>2</xdr:col>
      <xdr:colOff>2076450</xdr:colOff>
      <xdr:row>19</xdr:row>
      <xdr:rowOff>104775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880676C-2200-4773-BC84-09F4F99189BB}"/>
            </a:ext>
          </a:extLst>
        </xdr:cNvPr>
        <xdr:cNvSpPr/>
      </xdr:nvSpPr>
      <xdr:spPr>
        <a:xfrm>
          <a:off x="2838451" y="4838699"/>
          <a:ext cx="2057399" cy="866776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eCRAFT LCATS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 be inputted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into column E of the "Tab 3 - Input" worksheet of the eCRAFT "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Labor Rate Workbook - Army Version.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" </a:t>
          </a:r>
          <a:endParaRPr lang="en-US" sz="1400">
            <a:solidFill>
              <a:schemeClr val="tx1"/>
            </a:solidFill>
            <a:effectLst/>
          </a:endParaRPr>
        </a:p>
        <a:p>
          <a:pPr algn="l"/>
          <a:endParaRPr lang="en-US" sz="1400"/>
        </a:p>
      </xdr:txBody>
    </xdr:sp>
    <xdr:clientData/>
  </xdr:twoCellAnchor>
  <xdr:twoCellAnchor>
    <xdr:from>
      <xdr:col>7</xdr:col>
      <xdr:colOff>323850</xdr:colOff>
      <xdr:row>15</xdr:row>
      <xdr:rowOff>171451</xdr:rowOff>
    </xdr:from>
    <xdr:to>
      <xdr:col>9</xdr:col>
      <xdr:colOff>781051</xdr:colOff>
      <xdr:row>20</xdr:row>
      <xdr:rowOff>180975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307E0D01-8D49-46F8-947C-7C345CD09DB6}"/>
            </a:ext>
          </a:extLst>
        </xdr:cNvPr>
        <xdr:cNvSpPr/>
      </xdr:nvSpPr>
      <xdr:spPr>
        <a:xfrm>
          <a:off x="12268200" y="4705351"/>
          <a:ext cx="2581276" cy="1009649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400">
              <a:solidFill>
                <a:schemeClr val="tx1"/>
              </a:solidFill>
              <a:latin typeface="+mn-lt"/>
              <a:ea typeface="+mn-ea"/>
              <a:cs typeface="+mn-cs"/>
            </a:rPr>
            <a:t>Proposed Hours to be inputted in column G of the "Tab 3 - Input" worksheet of the eCRAFT </a:t>
          </a:r>
          <a:r>
            <a:rPr lang="en-US" sz="1400" b="1">
              <a:solidFill>
                <a:schemeClr val="tx1"/>
              </a:solidFill>
              <a:latin typeface="+mn-lt"/>
              <a:ea typeface="+mn-ea"/>
              <a:cs typeface="+mn-cs"/>
            </a:rPr>
            <a:t>"Labor Rate Workbook - Army Version." </a:t>
          </a:r>
        </a:p>
      </xdr:txBody>
    </xdr:sp>
    <xdr:clientData/>
  </xdr:twoCellAnchor>
  <xdr:twoCellAnchor>
    <xdr:from>
      <xdr:col>8</xdr:col>
      <xdr:colOff>0</xdr:colOff>
      <xdr:row>11</xdr:row>
      <xdr:rowOff>9525</xdr:rowOff>
    </xdr:from>
    <xdr:to>
      <xdr:col>9</xdr:col>
      <xdr:colOff>171450</xdr:colOff>
      <xdr:row>15</xdr:row>
      <xdr:rowOff>152400</xdr:rowOff>
    </xdr:to>
    <xdr:sp macro="" textlink="">
      <xdr:nvSpPr>
        <xdr:cNvPr id="10" name="Arrow: Up 9">
          <a:extLst>
            <a:ext uri="{FF2B5EF4-FFF2-40B4-BE49-F238E27FC236}">
              <a16:creationId xmlns:a16="http://schemas.microsoft.com/office/drawing/2014/main" id="{23152565-EF84-4933-931C-5893ED067A86}"/>
            </a:ext>
          </a:extLst>
        </xdr:cNvPr>
        <xdr:cNvSpPr/>
      </xdr:nvSpPr>
      <xdr:spPr>
        <a:xfrm>
          <a:off x="13154025" y="4010025"/>
          <a:ext cx="1085850" cy="942975"/>
        </a:xfrm>
        <a:prstGeom prst="upArrow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190501</xdr:colOff>
      <xdr:row>15</xdr:row>
      <xdr:rowOff>28575</xdr:rowOff>
    </xdr:from>
    <xdr:to>
      <xdr:col>21</xdr:col>
      <xdr:colOff>19050</xdr:colOff>
      <xdr:row>27</xdr:row>
      <xdr:rowOff>180975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2005A093-20AE-416D-9E37-4DAB0B3D6DB0}"/>
            </a:ext>
          </a:extLst>
        </xdr:cNvPr>
        <xdr:cNvSpPr/>
      </xdr:nvSpPr>
      <xdr:spPr>
        <a:xfrm>
          <a:off x="24641176" y="4562475"/>
          <a:ext cx="3133724" cy="2552700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solidFill>
                <a:schemeClr val="tx1"/>
              </a:solidFill>
            </a:rPr>
            <a:t>Proposed Fully Loaded Labor Rate to be inputted in column H of the</a:t>
          </a:r>
          <a:r>
            <a:rPr lang="en-US" sz="1400" baseline="0">
              <a:solidFill>
                <a:schemeClr val="tx1"/>
              </a:solidFill>
            </a:rPr>
            <a:t> "Tab 3 - Input" worksheet of the eCRAFT "</a:t>
          </a:r>
          <a:r>
            <a:rPr lang="en-US" sz="1400" b="1" baseline="0">
              <a:solidFill>
                <a:schemeClr val="tx1"/>
              </a:solidFill>
            </a:rPr>
            <a:t>Labor Rate Workbook - Army Version.</a:t>
          </a:r>
          <a:r>
            <a:rPr lang="en-US" sz="1400" baseline="0">
              <a:solidFill>
                <a:schemeClr val="tx1"/>
              </a:solidFill>
            </a:rPr>
            <a:t>" </a:t>
          </a:r>
        </a:p>
        <a:p>
          <a:pPr algn="l"/>
          <a:endParaRPr lang="en-US" sz="1400" b="1" baseline="0">
            <a:solidFill>
              <a:schemeClr val="tx1"/>
            </a:solidFill>
          </a:endParaRPr>
        </a:p>
        <a:p>
          <a:pPr algn="l"/>
          <a:r>
            <a:rPr lang="en-US" sz="1400" b="1" baseline="0">
              <a:solidFill>
                <a:schemeClr val="tx1"/>
              </a:solidFill>
            </a:rPr>
            <a:t>eCRAFT</a:t>
          </a:r>
          <a:r>
            <a:rPr lang="en-US" sz="1400" b="0" baseline="0">
              <a:solidFill>
                <a:schemeClr val="tx1"/>
              </a:solidFill>
            </a:rPr>
            <a:t> submissions (Labor Rate Workbook - Army Version) relate to columns C, E, J, and U (highlighted in yellow) of this "Proposal SAMPLE- FLLRB" workbook.  Note the inclusion of Fee/Profit.</a:t>
          </a:r>
          <a:endParaRPr lang="en-US" sz="1400" b="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EB30C-E51F-48F8-8322-6BD26D2FC489}">
  <sheetPr>
    <tabColor rgb="FF00FFFF"/>
  </sheetPr>
  <dimension ref="A1:D61"/>
  <sheetViews>
    <sheetView zoomScale="115" zoomScaleNormal="115" workbookViewId="0">
      <pane ySplit="1" topLeftCell="A2" activePane="bottomLeft" state="frozen"/>
      <selection pane="bottomLeft"/>
    </sheetView>
  </sheetViews>
  <sheetFormatPr defaultRowHeight="15" x14ac:dyDescent="0.25"/>
  <cols>
    <col min="1" max="1" width="6.85546875" customWidth="1"/>
    <col min="2" max="2" width="11.5703125" customWidth="1"/>
    <col min="3" max="3" width="58.85546875" style="53" customWidth="1"/>
    <col min="4" max="4" width="114" customWidth="1"/>
  </cols>
  <sheetData>
    <row r="1" spans="1:4" ht="51.75" customHeight="1" x14ac:dyDescent="0.25">
      <c r="A1" s="54" t="s">
        <v>0</v>
      </c>
      <c r="B1" s="57" t="s">
        <v>1</v>
      </c>
      <c r="C1" s="57" t="s">
        <v>2</v>
      </c>
      <c r="D1" s="57" t="s">
        <v>3</v>
      </c>
    </row>
    <row r="2" spans="1:4" ht="39.950000000000003" customHeight="1" x14ac:dyDescent="0.25">
      <c r="B2" s="48" t="s">
        <v>4</v>
      </c>
      <c r="C2" s="49" t="s">
        <v>5</v>
      </c>
      <c r="D2" s="49" t="s">
        <v>6</v>
      </c>
    </row>
    <row r="3" spans="1:4" ht="39.950000000000003" customHeight="1" x14ac:dyDescent="0.25">
      <c r="B3" s="55" t="s">
        <v>7</v>
      </c>
      <c r="C3" s="56" t="s">
        <v>8</v>
      </c>
      <c r="D3" s="56" t="s">
        <v>9</v>
      </c>
    </row>
    <row r="4" spans="1:4" ht="69" customHeight="1" x14ac:dyDescent="0.25">
      <c r="B4" s="55" t="s">
        <v>10</v>
      </c>
      <c r="C4" s="56" t="s">
        <v>991</v>
      </c>
      <c r="D4" s="56" t="s">
        <v>992</v>
      </c>
    </row>
    <row r="5" spans="1:4" ht="39.950000000000003" customHeight="1" x14ac:dyDescent="0.25">
      <c r="B5" s="48" t="s">
        <v>11</v>
      </c>
      <c r="C5" s="49" t="s">
        <v>13</v>
      </c>
      <c r="D5" s="49" t="s">
        <v>14</v>
      </c>
    </row>
    <row r="6" spans="1:4" ht="39.950000000000003" customHeight="1" x14ac:dyDescent="0.25">
      <c r="B6" s="48" t="s">
        <v>12</v>
      </c>
      <c r="C6" s="50" t="s">
        <v>16</v>
      </c>
      <c r="D6" s="49" t="s">
        <v>17</v>
      </c>
    </row>
    <row r="7" spans="1:4" ht="39.950000000000003" customHeight="1" x14ac:dyDescent="0.25">
      <c r="B7" s="48" t="s">
        <v>15</v>
      </c>
      <c r="C7" s="49" t="s">
        <v>19</v>
      </c>
      <c r="D7" s="49" t="s">
        <v>20</v>
      </c>
    </row>
    <row r="8" spans="1:4" ht="39.950000000000003" customHeight="1" x14ac:dyDescent="0.25">
      <c r="B8" s="48" t="s">
        <v>18</v>
      </c>
      <c r="C8" s="49" t="s">
        <v>22</v>
      </c>
      <c r="D8" s="49" t="s">
        <v>23</v>
      </c>
    </row>
    <row r="9" spans="1:4" ht="39.950000000000003" customHeight="1" x14ac:dyDescent="0.25">
      <c r="B9" s="55" t="s">
        <v>21</v>
      </c>
      <c r="C9" s="56" t="s">
        <v>25</v>
      </c>
      <c r="D9" s="56" t="s">
        <v>26</v>
      </c>
    </row>
    <row r="10" spans="1:4" ht="39.950000000000003" customHeight="1" x14ac:dyDescent="0.25">
      <c r="B10" s="48" t="s">
        <v>24</v>
      </c>
      <c r="C10" s="49" t="s">
        <v>28</v>
      </c>
      <c r="D10" s="49" t="s">
        <v>29</v>
      </c>
    </row>
    <row r="11" spans="1:4" ht="39.950000000000003" customHeight="1" x14ac:dyDescent="0.25">
      <c r="B11" s="48" t="s">
        <v>27</v>
      </c>
      <c r="C11" s="49" t="s">
        <v>31</v>
      </c>
      <c r="D11" s="49" t="s">
        <v>32</v>
      </c>
    </row>
    <row r="12" spans="1:4" ht="39.950000000000003" customHeight="1" x14ac:dyDescent="0.25">
      <c r="B12" s="48" t="s">
        <v>30</v>
      </c>
      <c r="C12" s="49" t="s">
        <v>34</v>
      </c>
      <c r="D12" s="49" t="s">
        <v>35</v>
      </c>
    </row>
    <row r="13" spans="1:4" ht="39.950000000000003" customHeight="1" x14ac:dyDescent="0.25">
      <c r="B13" s="48" t="s">
        <v>33</v>
      </c>
      <c r="C13" s="49" t="s">
        <v>37</v>
      </c>
      <c r="D13" s="49" t="s">
        <v>38</v>
      </c>
    </row>
    <row r="14" spans="1:4" ht="39.950000000000003" customHeight="1" x14ac:dyDescent="0.25">
      <c r="B14" s="48" t="s">
        <v>36</v>
      </c>
      <c r="C14" s="49" t="s">
        <v>40</v>
      </c>
      <c r="D14" s="49" t="s">
        <v>41</v>
      </c>
    </row>
    <row r="15" spans="1:4" ht="39.950000000000003" customHeight="1" x14ac:dyDescent="0.25">
      <c r="B15" s="48" t="s">
        <v>39</v>
      </c>
      <c r="C15" s="49" t="s">
        <v>43</v>
      </c>
      <c r="D15" s="49" t="s">
        <v>44</v>
      </c>
    </row>
    <row r="16" spans="1:4" ht="39.950000000000003" customHeight="1" x14ac:dyDescent="0.25">
      <c r="B16" s="48" t="s">
        <v>42</v>
      </c>
      <c r="C16" s="49" t="s">
        <v>46</v>
      </c>
      <c r="D16" s="49" t="s">
        <v>47</v>
      </c>
    </row>
    <row r="17" spans="2:4" ht="39.950000000000003" customHeight="1" x14ac:dyDescent="0.25">
      <c r="B17" s="48" t="s">
        <v>45</v>
      </c>
      <c r="C17" s="49" t="s">
        <v>49</v>
      </c>
      <c r="D17" s="49" t="s">
        <v>50</v>
      </c>
    </row>
    <row r="18" spans="2:4" ht="39.950000000000003" customHeight="1" x14ac:dyDescent="0.25">
      <c r="B18" s="48" t="s">
        <v>48</v>
      </c>
      <c r="C18" s="49" t="s">
        <v>52</v>
      </c>
      <c r="D18" s="49" t="s">
        <v>53</v>
      </c>
    </row>
    <row r="19" spans="2:4" ht="39.950000000000003" customHeight="1" x14ac:dyDescent="0.25">
      <c r="B19" s="48" t="s">
        <v>51</v>
      </c>
      <c r="C19" s="49" t="s">
        <v>55</v>
      </c>
      <c r="D19" s="49" t="s">
        <v>56</v>
      </c>
    </row>
    <row r="20" spans="2:4" ht="39.950000000000003" customHeight="1" x14ac:dyDescent="0.25">
      <c r="B20" s="55" t="s">
        <v>54</v>
      </c>
      <c r="C20" s="56" t="s">
        <v>58</v>
      </c>
      <c r="D20" s="56" t="s">
        <v>59</v>
      </c>
    </row>
    <row r="21" spans="2:4" ht="39.950000000000003" customHeight="1" x14ac:dyDescent="0.25">
      <c r="B21" s="48" t="s">
        <v>57</v>
      </c>
      <c r="C21" s="49" t="s">
        <v>60</v>
      </c>
      <c r="D21" s="49" t="s">
        <v>61</v>
      </c>
    </row>
    <row r="22" spans="2:4" ht="14.25" customHeight="1" x14ac:dyDescent="0.25">
      <c r="C22" s="52"/>
      <c r="D22" s="52"/>
    </row>
    <row r="23" spans="2:4" ht="63.75" customHeight="1" x14ac:dyDescent="0.25">
      <c r="B23" s="67"/>
      <c r="C23" s="52"/>
      <c r="D23" s="52"/>
    </row>
    <row r="24" spans="2:4" ht="39.950000000000003" customHeight="1" x14ac:dyDescent="0.25">
      <c r="B24" s="67"/>
      <c r="C24" s="52"/>
      <c r="D24" s="52"/>
    </row>
    <row r="25" spans="2:4" ht="39.950000000000003" customHeight="1" x14ac:dyDescent="0.25">
      <c r="C25" s="51"/>
      <c r="D25" s="52"/>
    </row>
    <row r="26" spans="2:4" ht="39.950000000000003" customHeight="1" x14ac:dyDescent="0.25">
      <c r="C26" s="52"/>
      <c r="D26" s="52"/>
    </row>
    <row r="27" spans="2:4" ht="39.950000000000003" customHeight="1" x14ac:dyDescent="0.25">
      <c r="C27" s="51"/>
      <c r="D27" s="52"/>
    </row>
    <row r="28" spans="2:4" ht="39.950000000000003" customHeight="1" x14ac:dyDescent="0.25">
      <c r="C28" s="51"/>
    </row>
    <row r="29" spans="2:4" ht="39.950000000000003" customHeight="1" x14ac:dyDescent="0.25">
      <c r="C29" s="52"/>
    </row>
    <row r="30" spans="2:4" ht="39.950000000000003" customHeight="1" x14ac:dyDescent="0.25">
      <c r="C30" s="51"/>
    </row>
    <row r="31" spans="2:4" ht="39.950000000000003" customHeight="1" x14ac:dyDescent="0.25">
      <c r="C31" s="51"/>
    </row>
    <row r="32" spans="2:4" ht="39.950000000000003" customHeight="1" x14ac:dyDescent="0.25">
      <c r="C32" s="52"/>
    </row>
    <row r="33" spans="3:3" ht="39.950000000000003" customHeight="1" x14ac:dyDescent="0.25">
      <c r="C33" s="51"/>
    </row>
    <row r="34" spans="3:3" ht="39.950000000000003" customHeight="1" x14ac:dyDescent="0.25">
      <c r="C34" s="51"/>
    </row>
    <row r="35" spans="3:3" ht="39.950000000000003" customHeight="1" x14ac:dyDescent="0.25"/>
    <row r="36" spans="3:3" ht="39.950000000000003" customHeight="1" x14ac:dyDescent="0.25"/>
    <row r="37" spans="3:3" ht="39.950000000000003" customHeight="1" x14ac:dyDescent="0.25"/>
    <row r="38" spans="3:3" ht="39.950000000000003" customHeight="1" x14ac:dyDescent="0.25"/>
    <row r="39" spans="3:3" ht="39.950000000000003" customHeight="1" x14ac:dyDescent="0.25"/>
    <row r="40" spans="3:3" ht="20.100000000000001" customHeight="1" x14ac:dyDescent="0.25"/>
    <row r="41" spans="3:3" ht="20.100000000000001" customHeight="1" x14ac:dyDescent="0.25"/>
    <row r="42" spans="3:3" ht="20.100000000000001" customHeight="1" x14ac:dyDescent="0.25"/>
    <row r="43" spans="3:3" ht="20.100000000000001" customHeight="1" x14ac:dyDescent="0.25"/>
    <row r="44" spans="3:3" ht="20.100000000000001" customHeight="1" x14ac:dyDescent="0.25"/>
    <row r="45" spans="3:3" ht="20.100000000000001" customHeight="1" x14ac:dyDescent="0.25"/>
    <row r="46" spans="3:3" ht="20.100000000000001" customHeight="1" x14ac:dyDescent="0.25"/>
    <row r="47" spans="3:3" ht="20.100000000000001" customHeight="1" x14ac:dyDescent="0.25"/>
    <row r="48" spans="3:3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E842-B2C9-4082-8A4E-4CD1633384AA}">
  <sheetPr>
    <tabColor rgb="FFFF0000"/>
  </sheetPr>
  <dimension ref="B1:Z619"/>
  <sheetViews>
    <sheetView tabSelected="1" workbookViewId="0">
      <pane xSplit="5" ySplit="5" topLeftCell="F6" activePane="bottomRight" state="frozen"/>
      <selection pane="topRight" activeCell="G1" sqref="G1"/>
      <selection pane="bottomLeft" activeCell="A6" sqref="A6"/>
      <selection pane="bottomRight" activeCell="D6" sqref="D6"/>
    </sheetView>
  </sheetViews>
  <sheetFormatPr defaultRowHeight="15.75" x14ac:dyDescent="0.25"/>
  <cols>
    <col min="1" max="1" width="3.5703125" style="1" customWidth="1"/>
    <col min="2" max="2" width="33.140625" style="1" customWidth="1"/>
    <col min="3" max="4" width="35.42578125" style="1" customWidth="1"/>
    <col min="5" max="5" width="22.5703125" style="1" customWidth="1"/>
    <col min="6" max="6" width="20.28515625" style="1" customWidth="1"/>
    <col min="7" max="7" width="17.7109375" style="1" customWidth="1"/>
    <col min="8" max="8" width="18.140625" style="1" customWidth="1"/>
    <col min="9" max="9" width="13.7109375" style="1" customWidth="1"/>
    <col min="10" max="10" width="14.42578125" style="1" customWidth="1"/>
    <col min="11" max="11" width="17.7109375" style="1" customWidth="1"/>
    <col min="12" max="12" width="15.85546875" style="1" customWidth="1"/>
    <col min="13" max="13" width="21.85546875" style="1" customWidth="1"/>
    <col min="14" max="14" width="18.140625" style="1" customWidth="1"/>
    <col min="15" max="15" width="17.28515625" style="1" customWidth="1"/>
    <col min="16" max="16" width="14.7109375" style="1" customWidth="1"/>
    <col min="17" max="17" width="18.140625" style="1" customWidth="1"/>
    <col min="18" max="18" width="17.5703125" style="1" customWidth="1"/>
    <col min="19" max="19" width="16.140625" style="1" customWidth="1"/>
    <col min="20" max="20" width="19.28515625" style="1" customWidth="1"/>
    <col min="21" max="21" width="14.140625" style="1" customWidth="1"/>
    <col min="22" max="22" width="14.28515625" style="1" customWidth="1"/>
    <col min="23" max="23" width="5.140625" style="1" customWidth="1"/>
    <col min="24" max="24" width="2.5703125" style="1" customWidth="1"/>
    <col min="25" max="25" width="14.140625" style="1" customWidth="1"/>
    <col min="26" max="26" width="113.85546875" style="1" customWidth="1"/>
    <col min="27" max="16384" width="9.140625" style="1"/>
  </cols>
  <sheetData>
    <row r="1" spans="2:26" ht="39" customHeight="1" x14ac:dyDescent="0.25">
      <c r="B1" s="39" t="s">
        <v>62</v>
      </c>
    </row>
    <row r="2" spans="2:26" ht="42" customHeight="1" x14ac:dyDescent="0.25">
      <c r="B2" s="80" t="s">
        <v>63</v>
      </c>
      <c r="C2" s="81"/>
      <c r="D2" s="81"/>
      <c r="E2" s="81"/>
      <c r="F2" s="81"/>
      <c r="G2" s="81"/>
      <c r="H2" s="82"/>
      <c r="I2" s="91"/>
      <c r="J2" s="89" t="s">
        <v>28</v>
      </c>
      <c r="K2" s="70" t="s">
        <v>64</v>
      </c>
      <c r="L2" s="70"/>
      <c r="M2" s="70"/>
      <c r="N2" s="70"/>
      <c r="O2" s="70"/>
      <c r="P2" s="71"/>
      <c r="Q2" s="86" t="s">
        <v>49</v>
      </c>
      <c r="R2" s="74" t="s">
        <v>65</v>
      </c>
      <c r="S2" s="75"/>
      <c r="T2" s="75"/>
      <c r="U2" s="76"/>
    </row>
    <row r="3" spans="2:26" ht="39" hidden="1" customHeight="1" x14ac:dyDescent="0.25">
      <c r="B3" s="83"/>
      <c r="C3" s="84"/>
      <c r="D3" s="84"/>
      <c r="E3" s="84"/>
      <c r="F3" s="84"/>
      <c r="G3" s="84"/>
      <c r="H3" s="85"/>
      <c r="I3" s="92"/>
      <c r="J3" s="90"/>
      <c r="K3" s="72"/>
      <c r="L3" s="72"/>
      <c r="M3" s="72"/>
      <c r="N3" s="72"/>
      <c r="O3" s="72"/>
      <c r="P3" s="73"/>
      <c r="Q3" s="87"/>
      <c r="R3" s="77"/>
      <c r="S3" s="78"/>
      <c r="T3" s="78"/>
      <c r="U3" s="79"/>
    </row>
    <row r="4" spans="2:26" ht="61.5" customHeight="1" x14ac:dyDescent="0.25">
      <c r="B4" s="2" t="s">
        <v>5</v>
      </c>
      <c r="C4" s="3" t="s">
        <v>8</v>
      </c>
      <c r="D4" s="66" t="s">
        <v>993</v>
      </c>
      <c r="E4" s="2" t="s">
        <v>13</v>
      </c>
      <c r="F4" s="2" t="s">
        <v>16</v>
      </c>
      <c r="G4" s="4" t="s">
        <v>66</v>
      </c>
      <c r="H4" s="5" t="s">
        <v>22</v>
      </c>
      <c r="I4" s="41" t="s">
        <v>25</v>
      </c>
      <c r="J4" s="64" t="s">
        <v>28</v>
      </c>
      <c r="K4" s="33" t="s">
        <v>67</v>
      </c>
      <c r="L4" s="32" t="s">
        <v>68</v>
      </c>
      <c r="M4" s="32" t="s">
        <v>69</v>
      </c>
      <c r="N4" s="32" t="s">
        <v>40</v>
      </c>
      <c r="O4" s="32" t="s">
        <v>43</v>
      </c>
      <c r="P4" s="32" t="s">
        <v>46</v>
      </c>
      <c r="Q4" s="88"/>
      <c r="R4" s="33" t="s">
        <v>52</v>
      </c>
      <c r="S4" s="32" t="s">
        <v>55</v>
      </c>
      <c r="T4" s="34" t="s">
        <v>58</v>
      </c>
      <c r="U4" s="32" t="s">
        <v>60</v>
      </c>
      <c r="Y4" s="68" t="s">
        <v>70</v>
      </c>
      <c r="Z4" s="69"/>
    </row>
    <row r="5" spans="2:26" ht="16.5" thickBot="1" x14ac:dyDescent="0.3">
      <c r="B5" s="42" t="s">
        <v>71</v>
      </c>
      <c r="C5" s="43" t="s">
        <v>72</v>
      </c>
      <c r="D5" s="43"/>
      <c r="E5" s="42" t="s">
        <v>73</v>
      </c>
      <c r="F5" s="42" t="s">
        <v>74</v>
      </c>
      <c r="G5" s="44" t="s">
        <v>75</v>
      </c>
      <c r="H5" s="42" t="s">
        <v>76</v>
      </c>
      <c r="I5" s="45" t="s">
        <v>77</v>
      </c>
      <c r="J5" s="46" t="s">
        <v>78</v>
      </c>
      <c r="K5" s="47" t="s">
        <v>79</v>
      </c>
      <c r="L5" s="47" t="s">
        <v>80</v>
      </c>
      <c r="M5" s="6"/>
      <c r="N5" s="47" t="s">
        <v>990</v>
      </c>
      <c r="O5" s="47" t="s">
        <v>81</v>
      </c>
      <c r="P5" s="47" t="s">
        <v>82</v>
      </c>
      <c r="Q5" s="47" t="s">
        <v>83</v>
      </c>
      <c r="R5" s="47" t="s">
        <v>84</v>
      </c>
      <c r="S5" s="47" t="s">
        <v>85</v>
      </c>
      <c r="T5" s="47" t="s">
        <v>86</v>
      </c>
      <c r="U5" s="47" t="s">
        <v>87</v>
      </c>
      <c r="Y5" s="58" t="s">
        <v>88</v>
      </c>
      <c r="Z5" s="59" t="s">
        <v>89</v>
      </c>
    </row>
    <row r="6" spans="2:26" x14ac:dyDescent="0.25">
      <c r="B6" s="7" t="s">
        <v>90</v>
      </c>
      <c r="C6" s="8" t="s">
        <v>91</v>
      </c>
      <c r="D6" s="65"/>
      <c r="E6" s="16" t="s">
        <v>42</v>
      </c>
      <c r="F6" s="17" t="s">
        <v>92</v>
      </c>
      <c r="G6" s="22">
        <v>1</v>
      </c>
      <c r="H6" s="9">
        <v>1880</v>
      </c>
      <c r="I6" s="40">
        <f>G6*H6</f>
        <v>1880</v>
      </c>
      <c r="J6" s="10">
        <f>IFERROR(VLOOKUP(C6,'Direct Labor Rate Sheet'!$C$3:$H$8,2,FALSE),"")</f>
        <v>50</v>
      </c>
      <c r="K6" s="11">
        <f>J6*'Indirect Rate Sheet'!$C$3</f>
        <v>7.5</v>
      </c>
      <c r="L6" s="11">
        <f>SUM(J6:K6)*'Indirect Rate Sheet'!$C$4</f>
        <v>12.9375</v>
      </c>
      <c r="M6" s="11"/>
      <c r="N6" s="11">
        <f>IF(E6="P",SUM(J6:L6),SUM(J6,M6))</f>
        <v>70.4375</v>
      </c>
      <c r="O6" s="12">
        <f>I6*N6</f>
        <v>132422.5</v>
      </c>
      <c r="P6" s="12">
        <f>ROUND(IF(E6="P",O6*'Indirect Rate Sheet'!$C$7,M6*I6*'Indirect Rate Sheet'!$C$7),2)</f>
        <v>17214.93</v>
      </c>
      <c r="Q6" s="12">
        <f>SUM(O6:P6)</f>
        <v>149637.43</v>
      </c>
      <c r="R6" s="13">
        <f>Q6*'Indirect Rate Sheet'!$C$8</f>
        <v>8230.058649999999</v>
      </c>
      <c r="S6" s="12">
        <f>SUM(Q6:R6)</f>
        <v>157867.48864999998</v>
      </c>
      <c r="T6" s="35">
        <f>ROUND(ROUND(S6/I6,3),2)</f>
        <v>83.97</v>
      </c>
      <c r="U6" s="14">
        <f>IFERROR((T6/J6-1),"")</f>
        <v>0.6794</v>
      </c>
      <c r="Y6" s="60" t="s">
        <v>93</v>
      </c>
      <c r="Z6" s="61" t="s">
        <v>91</v>
      </c>
    </row>
    <row r="7" spans="2:26" x14ac:dyDescent="0.25">
      <c r="B7" s="15" t="s">
        <v>94</v>
      </c>
      <c r="C7" s="8" t="s">
        <v>95</v>
      </c>
      <c r="D7" s="65"/>
      <c r="E7" s="18" t="s">
        <v>42</v>
      </c>
      <c r="F7" s="19" t="s">
        <v>92</v>
      </c>
      <c r="G7" s="22">
        <v>1</v>
      </c>
      <c r="H7" s="9">
        <v>1880</v>
      </c>
      <c r="I7" s="40">
        <f t="shared" ref="I7:I11" si="0">G7*H7</f>
        <v>1880</v>
      </c>
      <c r="J7" s="10">
        <f>IFERROR(VLOOKUP(C7,'Direct Labor Rate Sheet'!$C$3:$H$8,2,FALSE),"")</f>
        <v>60</v>
      </c>
      <c r="K7" s="11">
        <f>J7*'Indirect Rate Sheet'!$C$3</f>
        <v>9</v>
      </c>
      <c r="L7" s="11">
        <f>SUM(J7:K7)*'Indirect Rate Sheet'!$C$4</f>
        <v>15.525</v>
      </c>
      <c r="M7" s="11"/>
      <c r="N7" s="11">
        <f>IF(E7="P",SUM(J7:L7),SUM(J7,M7))</f>
        <v>84.525000000000006</v>
      </c>
      <c r="O7" s="12">
        <f t="shared" ref="O7:O9" si="1">I7*N7</f>
        <v>158907</v>
      </c>
      <c r="P7" s="12">
        <f>ROUND(IF(E7="P",O7*'Indirect Rate Sheet'!$C$7,M7*I7*'Indirect Rate Sheet'!$C$7),2)</f>
        <v>20657.91</v>
      </c>
      <c r="Q7" s="12">
        <f t="shared" ref="Q7:Q11" si="2">SUM(O7:P7)</f>
        <v>179564.91</v>
      </c>
      <c r="R7" s="13">
        <f>Q7*'Indirect Rate Sheet'!$C$8</f>
        <v>9876.0700500000003</v>
      </c>
      <c r="S7" s="12">
        <f t="shared" ref="S7:S11" si="3">SUM(Q7:R7)</f>
        <v>189440.98005000001</v>
      </c>
      <c r="T7" s="35">
        <f>ROUND(ROUND(S7/I7,3),2)</f>
        <v>100.77</v>
      </c>
      <c r="U7" s="14">
        <f t="shared" ref="U7:U11" si="4">IFERROR((T7/J7-1),"")</f>
        <v>0.67949999999999999</v>
      </c>
      <c r="Y7" s="60" t="s">
        <v>96</v>
      </c>
      <c r="Z7" s="61" t="s">
        <v>97</v>
      </c>
    </row>
    <row r="8" spans="2:26" x14ac:dyDescent="0.25">
      <c r="B8" s="15" t="s">
        <v>98</v>
      </c>
      <c r="C8" s="8" t="s">
        <v>99</v>
      </c>
      <c r="D8" s="65"/>
      <c r="E8" s="18" t="s">
        <v>42</v>
      </c>
      <c r="F8" s="19" t="s">
        <v>92</v>
      </c>
      <c r="G8" s="22">
        <v>0.75</v>
      </c>
      <c r="H8" s="9">
        <v>1880</v>
      </c>
      <c r="I8" s="40">
        <f t="shared" si="0"/>
        <v>1410</v>
      </c>
      <c r="J8" s="10">
        <f>IFERROR(VLOOKUP(C8,'Direct Labor Rate Sheet'!$C$3:$H$8,2,FALSE),"")</f>
        <v>70</v>
      </c>
      <c r="K8" s="11">
        <f>J8*'Indirect Rate Sheet'!$C$3</f>
        <v>10.5</v>
      </c>
      <c r="L8" s="11">
        <f>SUM(J8:K8)*'Indirect Rate Sheet'!$C$5</f>
        <v>22.540000000000003</v>
      </c>
      <c r="M8" s="11"/>
      <c r="N8" s="11">
        <f t="shared" ref="N8:N11" si="5">IF(E8="P",SUM(J8:L8),SUM(J8,M8))</f>
        <v>103.04</v>
      </c>
      <c r="O8" s="12">
        <f t="shared" si="1"/>
        <v>145286.40000000002</v>
      </c>
      <c r="P8" s="12">
        <f>ROUND(IF(E8="P",O8*'Indirect Rate Sheet'!$C$7,M8*I8*'Indirect Rate Sheet'!$C$7),2)</f>
        <v>18887.23</v>
      </c>
      <c r="Q8" s="12">
        <f t="shared" si="2"/>
        <v>164173.63000000003</v>
      </c>
      <c r="R8" s="13">
        <f>Q8*'Indirect Rate Sheet'!$C$8</f>
        <v>9029.5496500000027</v>
      </c>
      <c r="S8" s="12">
        <f t="shared" si="3"/>
        <v>173203.17965000003</v>
      </c>
      <c r="T8" s="35">
        <f t="shared" ref="T8:T11" si="6">ROUND(ROUND(S8/I8,3),2)</f>
        <v>122.84</v>
      </c>
      <c r="U8" s="14">
        <f t="shared" si="4"/>
        <v>0.75485714285714289</v>
      </c>
      <c r="Y8" s="60" t="s">
        <v>100</v>
      </c>
      <c r="Z8" s="61" t="s">
        <v>101</v>
      </c>
    </row>
    <row r="9" spans="2:26" x14ac:dyDescent="0.25">
      <c r="B9" s="20" t="s">
        <v>102</v>
      </c>
      <c r="C9" s="8" t="s">
        <v>103</v>
      </c>
      <c r="D9" s="65"/>
      <c r="E9" s="18" t="s">
        <v>42</v>
      </c>
      <c r="F9" s="19" t="s">
        <v>92</v>
      </c>
      <c r="G9" s="22">
        <v>1.5</v>
      </c>
      <c r="H9" s="9">
        <v>1880</v>
      </c>
      <c r="I9" s="40">
        <f t="shared" si="0"/>
        <v>2820</v>
      </c>
      <c r="J9" s="10">
        <f>IFERROR(VLOOKUP(C9,'Direct Labor Rate Sheet'!$C$3:$H$8,2,FALSE),"")</f>
        <v>90</v>
      </c>
      <c r="K9" s="11">
        <f>J9*'Indirect Rate Sheet'!$C$3</f>
        <v>13.5</v>
      </c>
      <c r="L9" s="11">
        <f>SUM(J9:K9)*'Indirect Rate Sheet'!$C$5</f>
        <v>28.980000000000004</v>
      </c>
      <c r="M9" s="20"/>
      <c r="N9" s="11">
        <f t="shared" si="5"/>
        <v>132.48000000000002</v>
      </c>
      <c r="O9" s="12">
        <f t="shared" si="1"/>
        <v>373593.60000000003</v>
      </c>
      <c r="P9" s="12">
        <f>ROUND(IF(E9="P",O9*'Indirect Rate Sheet'!$C$7,M9*I9*'Indirect Rate Sheet'!$C$7),2)</f>
        <v>48567.17</v>
      </c>
      <c r="Q9" s="12">
        <f t="shared" si="2"/>
        <v>422160.77</v>
      </c>
      <c r="R9" s="13">
        <f>Q9*'Indirect Rate Sheet'!$C$8</f>
        <v>23218.842350000003</v>
      </c>
      <c r="S9" s="12">
        <f t="shared" si="3"/>
        <v>445379.61235000001</v>
      </c>
      <c r="T9" s="35">
        <f t="shared" si="6"/>
        <v>157.94</v>
      </c>
      <c r="U9" s="14">
        <f t="shared" si="4"/>
        <v>0.75488888888888894</v>
      </c>
      <c r="Y9" s="60" t="s">
        <v>104</v>
      </c>
      <c r="Z9" s="61" t="s">
        <v>105</v>
      </c>
    </row>
    <row r="10" spans="2:26" x14ac:dyDescent="0.25">
      <c r="B10" s="20" t="s">
        <v>106</v>
      </c>
      <c r="C10" s="8" t="s">
        <v>107</v>
      </c>
      <c r="D10" s="65"/>
      <c r="E10" s="21" t="s">
        <v>51</v>
      </c>
      <c r="F10" s="19" t="s">
        <v>108</v>
      </c>
      <c r="G10" s="22">
        <v>0.5</v>
      </c>
      <c r="H10" s="9">
        <v>1920</v>
      </c>
      <c r="I10" s="40">
        <f t="shared" si="0"/>
        <v>960</v>
      </c>
      <c r="J10" s="10">
        <f>IFERROR(VLOOKUP(C10,'Direct Labor Rate Sheet'!$C$3:$H$8,2,FALSE),"")</f>
        <v>135</v>
      </c>
      <c r="K10" s="37"/>
      <c r="L10" s="37"/>
      <c r="M10" s="38">
        <f>J10*'Indirect Rate Sheet'!$C$6</f>
        <v>2.9970000000000003</v>
      </c>
      <c r="N10" s="11">
        <f>IF(E10="P",SUM(J10:L10),SUM(J10,M10))</f>
        <v>137.99700000000001</v>
      </c>
      <c r="O10" s="38">
        <f>I10*N10</f>
        <v>132477.12000000002</v>
      </c>
      <c r="P10" s="12">
        <f>ROUND(IF(E10="P",O10*'Indirect Rate Sheet'!$C$7,M10*I10*'Indirect Rate Sheet'!$C$7),2)</f>
        <v>374.03</v>
      </c>
      <c r="Q10" s="12">
        <f>SUM(O10:P10)</f>
        <v>132851.15000000002</v>
      </c>
      <c r="R10" s="13">
        <f>Q10*'Indirect Rate Sheet'!$C$8</f>
        <v>7306.8132500000011</v>
      </c>
      <c r="S10" s="12">
        <f t="shared" si="3"/>
        <v>140157.96325000003</v>
      </c>
      <c r="T10" s="35">
        <f t="shared" si="6"/>
        <v>146</v>
      </c>
      <c r="U10" s="14">
        <f t="shared" si="4"/>
        <v>8.1481481481481488E-2</v>
      </c>
      <c r="Y10" s="60" t="s">
        <v>109</v>
      </c>
      <c r="Z10" s="61" t="s">
        <v>110</v>
      </c>
    </row>
    <row r="11" spans="2:26" x14ac:dyDescent="0.25">
      <c r="B11" s="20" t="s">
        <v>111</v>
      </c>
      <c r="C11" s="8" t="s">
        <v>112</v>
      </c>
      <c r="D11" s="93"/>
      <c r="E11" s="21" t="s">
        <v>51</v>
      </c>
      <c r="F11" s="19" t="s">
        <v>108</v>
      </c>
      <c r="G11" s="22">
        <v>2</v>
      </c>
      <c r="H11" s="9">
        <v>1920</v>
      </c>
      <c r="I11" s="40">
        <f t="shared" si="0"/>
        <v>3840</v>
      </c>
      <c r="J11" s="10">
        <f>IFERROR(VLOOKUP(C11,'Direct Labor Rate Sheet'!$C$3:$H$8,2,FALSE),"")</f>
        <v>145</v>
      </c>
      <c r="K11" s="37"/>
      <c r="L11" s="37"/>
      <c r="M11" s="38">
        <f>J11*'Indirect Rate Sheet'!$C$6</f>
        <v>3.2190000000000003</v>
      </c>
      <c r="N11" s="11">
        <f t="shared" si="5"/>
        <v>148.21899999999999</v>
      </c>
      <c r="O11" s="38">
        <f>I11*N11</f>
        <v>569160.95999999996</v>
      </c>
      <c r="P11" s="12">
        <f>ROUND(IF(E11="P",O11*'Indirect Rate Sheet'!$C$7,M11*I11*'Indirect Rate Sheet'!$C$7),2)</f>
        <v>1606.92</v>
      </c>
      <c r="Q11" s="12">
        <f t="shared" si="2"/>
        <v>570767.88</v>
      </c>
      <c r="R11" s="13">
        <f>Q11*'Indirect Rate Sheet'!$C$8</f>
        <v>31392.233400000001</v>
      </c>
      <c r="S11" s="12">
        <f t="shared" si="3"/>
        <v>602160.11340000003</v>
      </c>
      <c r="T11" s="35">
        <f t="shared" si="6"/>
        <v>156.81</v>
      </c>
      <c r="U11" s="14">
        <f t="shared" si="4"/>
        <v>8.1448275862068931E-2</v>
      </c>
      <c r="Y11" s="60" t="s">
        <v>113</v>
      </c>
      <c r="Z11" s="61" t="s">
        <v>114</v>
      </c>
    </row>
    <row r="12" spans="2:26" x14ac:dyDescent="0.25">
      <c r="Y12" s="60" t="s">
        <v>115</v>
      </c>
      <c r="Z12" s="61" t="s">
        <v>116</v>
      </c>
    </row>
    <row r="13" spans="2:26" x14ac:dyDescent="0.25">
      <c r="Y13" s="60" t="s">
        <v>117</v>
      </c>
      <c r="Z13" s="61" t="s">
        <v>118</v>
      </c>
    </row>
    <row r="14" spans="2:26" x14ac:dyDescent="0.25">
      <c r="Y14" s="60" t="s">
        <v>119</v>
      </c>
      <c r="Z14" s="61" t="s">
        <v>120</v>
      </c>
    </row>
    <row r="15" spans="2:26" x14ac:dyDescent="0.25">
      <c r="Y15" s="60">
        <v>23010</v>
      </c>
      <c r="Z15" s="61" t="s">
        <v>121</v>
      </c>
    </row>
    <row r="16" spans="2:26" x14ac:dyDescent="0.25">
      <c r="Y16" s="60">
        <v>30010</v>
      </c>
      <c r="Z16" s="61" t="s">
        <v>122</v>
      </c>
    </row>
    <row r="17" spans="25:26" x14ac:dyDescent="0.25">
      <c r="Y17" s="60">
        <v>30011</v>
      </c>
      <c r="Z17" s="61" t="s">
        <v>123</v>
      </c>
    </row>
    <row r="18" spans="25:26" x14ac:dyDescent="0.25">
      <c r="Y18" s="60">
        <v>30012</v>
      </c>
      <c r="Z18" s="61" t="s">
        <v>124</v>
      </c>
    </row>
    <row r="19" spans="25:26" x14ac:dyDescent="0.25">
      <c r="Y19" s="60">
        <v>23019</v>
      </c>
      <c r="Z19" s="61" t="s">
        <v>125</v>
      </c>
    </row>
    <row r="20" spans="25:26" x14ac:dyDescent="0.25">
      <c r="Y20" s="60">
        <v>23040</v>
      </c>
      <c r="Z20" s="61" t="s">
        <v>126</v>
      </c>
    </row>
    <row r="21" spans="25:26" x14ac:dyDescent="0.25">
      <c r="Y21" s="60">
        <v>23021</v>
      </c>
      <c r="Z21" s="61" t="s">
        <v>127</v>
      </c>
    </row>
    <row r="22" spans="25:26" x14ac:dyDescent="0.25">
      <c r="Y22" s="60">
        <v>23022</v>
      </c>
      <c r="Z22" s="61" t="s">
        <v>128</v>
      </c>
    </row>
    <row r="23" spans="25:26" x14ac:dyDescent="0.25">
      <c r="Y23" s="60">
        <v>23023</v>
      </c>
      <c r="Z23" s="61" t="s">
        <v>129</v>
      </c>
    </row>
    <row r="24" spans="25:26" x14ac:dyDescent="0.25">
      <c r="Y24" s="60">
        <v>23050</v>
      </c>
      <c r="Z24" s="61" t="s">
        <v>130</v>
      </c>
    </row>
    <row r="25" spans="25:26" x14ac:dyDescent="0.25">
      <c r="Y25" s="60">
        <v>23060</v>
      </c>
      <c r="Z25" s="61" t="s">
        <v>131</v>
      </c>
    </row>
    <row r="26" spans="25:26" x14ac:dyDescent="0.25">
      <c r="Y26" s="60">
        <v>23070</v>
      </c>
      <c r="Z26" s="61" t="s">
        <v>132</v>
      </c>
    </row>
    <row r="27" spans="25:26" x14ac:dyDescent="0.25">
      <c r="Y27" s="60">
        <v>23080</v>
      </c>
      <c r="Z27" s="61" t="s">
        <v>133</v>
      </c>
    </row>
    <row r="28" spans="25:26" x14ac:dyDescent="0.25">
      <c r="Y28" s="60">
        <v>23091</v>
      </c>
      <c r="Z28" s="61" t="s">
        <v>134</v>
      </c>
    </row>
    <row r="29" spans="25:26" x14ac:dyDescent="0.25">
      <c r="Y29" s="60">
        <v>23092</v>
      </c>
      <c r="Z29" s="61" t="s">
        <v>135</v>
      </c>
    </row>
    <row r="30" spans="25:26" x14ac:dyDescent="0.25">
      <c r="Y30" s="60">
        <v>15010</v>
      </c>
      <c r="Z30" s="61" t="s">
        <v>136</v>
      </c>
    </row>
    <row r="31" spans="25:26" x14ac:dyDescent="0.25">
      <c r="Y31" s="60">
        <v>15030</v>
      </c>
      <c r="Z31" s="61" t="s">
        <v>137</v>
      </c>
    </row>
    <row r="32" spans="25:26" x14ac:dyDescent="0.25">
      <c r="Y32" s="60">
        <v>15020</v>
      </c>
      <c r="Z32" s="61" t="s">
        <v>138</v>
      </c>
    </row>
    <row r="33" spans="25:26" x14ac:dyDescent="0.25">
      <c r="Y33" s="60">
        <v>31010</v>
      </c>
      <c r="Z33" s="61" t="s">
        <v>139</v>
      </c>
    </row>
    <row r="34" spans="25:26" x14ac:dyDescent="0.25">
      <c r="Y34" s="60">
        <v>27004</v>
      </c>
      <c r="Z34" s="61" t="s">
        <v>140</v>
      </c>
    </row>
    <row r="35" spans="25:26" x14ac:dyDescent="0.25">
      <c r="Y35" s="60">
        <v>12010</v>
      </c>
      <c r="Z35" s="61" t="s">
        <v>141</v>
      </c>
    </row>
    <row r="36" spans="25:26" x14ac:dyDescent="0.25">
      <c r="Y36" s="60" t="s">
        <v>142</v>
      </c>
      <c r="Z36" s="61" t="s">
        <v>143</v>
      </c>
    </row>
    <row r="37" spans="25:26" x14ac:dyDescent="0.25">
      <c r="Y37" s="60" t="s">
        <v>144</v>
      </c>
      <c r="Z37" s="61" t="s">
        <v>145</v>
      </c>
    </row>
    <row r="38" spans="25:26" x14ac:dyDescent="0.25">
      <c r="Y38" s="60" t="s">
        <v>146</v>
      </c>
      <c r="Z38" s="61" t="s">
        <v>147</v>
      </c>
    </row>
    <row r="39" spans="25:26" x14ac:dyDescent="0.25">
      <c r="Y39" s="60" t="s">
        <v>148</v>
      </c>
      <c r="Z39" s="61" t="s">
        <v>95</v>
      </c>
    </row>
    <row r="40" spans="25:26" x14ac:dyDescent="0.25">
      <c r="Y40" s="60" t="s">
        <v>149</v>
      </c>
      <c r="Z40" s="61" t="s">
        <v>150</v>
      </c>
    </row>
    <row r="41" spans="25:26" x14ac:dyDescent="0.25">
      <c r="Y41" s="60" t="s">
        <v>151</v>
      </c>
      <c r="Z41" s="61" t="s">
        <v>152</v>
      </c>
    </row>
    <row r="42" spans="25:26" x14ac:dyDescent="0.25">
      <c r="Y42" s="60" t="s">
        <v>153</v>
      </c>
      <c r="Z42" s="61" t="s">
        <v>112</v>
      </c>
    </row>
    <row r="43" spans="25:26" x14ac:dyDescent="0.25">
      <c r="Y43" s="60" t="s">
        <v>154</v>
      </c>
      <c r="Z43" s="61" t="s">
        <v>155</v>
      </c>
    </row>
    <row r="44" spans="25:26" x14ac:dyDescent="0.25">
      <c r="Y44" s="60" t="s">
        <v>156</v>
      </c>
      <c r="Z44" s="61" t="s">
        <v>157</v>
      </c>
    </row>
    <row r="45" spans="25:26" x14ac:dyDescent="0.25">
      <c r="Y45" s="60" t="s">
        <v>158</v>
      </c>
      <c r="Z45" s="61" t="s">
        <v>107</v>
      </c>
    </row>
    <row r="46" spans="25:26" x14ac:dyDescent="0.25">
      <c r="Y46" s="60">
        <v>23110</v>
      </c>
      <c r="Z46" s="61" t="s">
        <v>159</v>
      </c>
    </row>
    <row r="47" spans="25:26" x14ac:dyDescent="0.25">
      <c r="Y47" s="60">
        <v>30021</v>
      </c>
      <c r="Z47" s="61" t="s">
        <v>160</v>
      </c>
    </row>
    <row r="48" spans="25:26" x14ac:dyDescent="0.25">
      <c r="Y48" s="60">
        <v>30022</v>
      </c>
      <c r="Z48" s="61" t="s">
        <v>161</v>
      </c>
    </row>
    <row r="49" spans="25:26" x14ac:dyDescent="0.25">
      <c r="Y49" s="60">
        <v>30023</v>
      </c>
      <c r="Z49" s="61" t="s">
        <v>162</v>
      </c>
    </row>
    <row r="50" spans="25:26" x14ac:dyDescent="0.25">
      <c r="Y50" s="60">
        <v>16010</v>
      </c>
      <c r="Z50" s="61" t="s">
        <v>163</v>
      </c>
    </row>
    <row r="51" spans="25:26" x14ac:dyDescent="0.25">
      <c r="Y51" s="60" t="s">
        <v>164</v>
      </c>
      <c r="Z51" s="61" t="s">
        <v>165</v>
      </c>
    </row>
    <row r="52" spans="25:26" x14ac:dyDescent="0.25">
      <c r="Y52" s="60" t="s">
        <v>166</v>
      </c>
      <c r="Z52" s="61" t="s">
        <v>167</v>
      </c>
    </row>
    <row r="53" spans="25:26" x14ac:dyDescent="0.25">
      <c r="Y53" s="60" t="s">
        <v>168</v>
      </c>
      <c r="Z53" s="61" t="s">
        <v>169</v>
      </c>
    </row>
    <row r="54" spans="25:26" x14ac:dyDescent="0.25">
      <c r="Y54" s="60" t="s">
        <v>170</v>
      </c>
      <c r="Z54" s="61" t="s">
        <v>171</v>
      </c>
    </row>
    <row r="55" spans="25:26" x14ac:dyDescent="0.25">
      <c r="Y55" s="60" t="s">
        <v>172</v>
      </c>
      <c r="Z55" s="61" t="s">
        <v>173</v>
      </c>
    </row>
    <row r="56" spans="25:26" x14ac:dyDescent="0.25">
      <c r="Y56" s="60" t="s">
        <v>174</v>
      </c>
      <c r="Z56" s="61" t="s">
        <v>175</v>
      </c>
    </row>
    <row r="57" spans="25:26" x14ac:dyDescent="0.25">
      <c r="Y57" s="60" t="s">
        <v>176</v>
      </c>
      <c r="Z57" s="61" t="s">
        <v>177</v>
      </c>
    </row>
    <row r="58" spans="25:26" x14ac:dyDescent="0.25">
      <c r="Y58" s="60" t="s">
        <v>178</v>
      </c>
      <c r="Z58" s="61" t="s">
        <v>179</v>
      </c>
    </row>
    <row r="59" spans="25:26" x14ac:dyDescent="0.25">
      <c r="Y59" s="60">
        <v>27006</v>
      </c>
      <c r="Z59" s="61" t="s">
        <v>180</v>
      </c>
    </row>
    <row r="60" spans="25:26" x14ac:dyDescent="0.25">
      <c r="Y60" s="60">
        <v>27007</v>
      </c>
      <c r="Z60" s="61" t="s">
        <v>181</v>
      </c>
    </row>
    <row r="61" spans="25:26" x14ac:dyDescent="0.25">
      <c r="Y61" s="60" t="s">
        <v>182</v>
      </c>
      <c r="Z61" s="61" t="s">
        <v>183</v>
      </c>
    </row>
    <row r="62" spans="25:26" x14ac:dyDescent="0.25">
      <c r="Y62" s="60">
        <v>24510</v>
      </c>
      <c r="Z62" s="61" t="s">
        <v>184</v>
      </c>
    </row>
    <row r="63" spans="25:26" x14ac:dyDescent="0.25">
      <c r="Y63" s="60">
        <v>24540</v>
      </c>
      <c r="Z63" s="61" t="s">
        <v>185</v>
      </c>
    </row>
    <row r="64" spans="25:26" x14ac:dyDescent="0.25">
      <c r="Y64" s="60">
        <v>23120</v>
      </c>
      <c r="Z64" s="61" t="s">
        <v>186</v>
      </c>
    </row>
    <row r="65" spans="25:26" x14ac:dyDescent="0.25">
      <c r="Y65" s="60">
        <v>29010</v>
      </c>
      <c r="Z65" s="61" t="s">
        <v>187</v>
      </c>
    </row>
    <row r="66" spans="25:26" x14ac:dyDescent="0.25">
      <c r="Y66" s="60" t="s">
        <v>188</v>
      </c>
      <c r="Z66" s="61" t="s">
        <v>189</v>
      </c>
    </row>
    <row r="67" spans="25:26" x14ac:dyDescent="0.25">
      <c r="Y67" s="60">
        <v>47010</v>
      </c>
      <c r="Z67" s="61" t="s">
        <v>190</v>
      </c>
    </row>
    <row r="68" spans="25:26" x14ac:dyDescent="0.25">
      <c r="Y68" s="60">
        <v>25010</v>
      </c>
      <c r="Z68" s="61" t="s">
        <v>191</v>
      </c>
    </row>
    <row r="69" spans="25:26" x14ac:dyDescent="0.25">
      <c r="Y69" s="60">
        <v>12011</v>
      </c>
      <c r="Z69" s="61" t="s">
        <v>192</v>
      </c>
    </row>
    <row r="70" spans="25:26" x14ac:dyDescent="0.25">
      <c r="Y70" s="60">
        <v>25020</v>
      </c>
      <c r="Z70" s="61" t="s">
        <v>193</v>
      </c>
    </row>
    <row r="71" spans="25:26" x14ac:dyDescent="0.25">
      <c r="Y71" s="60" t="s">
        <v>194</v>
      </c>
      <c r="Z71" s="61" t="s">
        <v>195</v>
      </c>
    </row>
    <row r="72" spans="25:26" x14ac:dyDescent="0.25">
      <c r="Y72" s="60">
        <v>31020</v>
      </c>
      <c r="Z72" s="61" t="s">
        <v>196</v>
      </c>
    </row>
    <row r="73" spans="25:26" x14ac:dyDescent="0.25">
      <c r="Y73" s="60">
        <v>31030</v>
      </c>
      <c r="Z73" s="61" t="s">
        <v>197</v>
      </c>
    </row>
    <row r="74" spans="25:26" x14ac:dyDescent="0.25">
      <c r="Y74" s="60">
        <v>99025</v>
      </c>
      <c r="Z74" s="61" t="s">
        <v>198</v>
      </c>
    </row>
    <row r="75" spans="25:26" x14ac:dyDescent="0.25">
      <c r="Y75" s="60">
        <v>23125</v>
      </c>
      <c r="Z75" s="61" t="s">
        <v>199</v>
      </c>
    </row>
    <row r="76" spans="25:26" x14ac:dyDescent="0.25">
      <c r="Y76" s="60">
        <v>28041</v>
      </c>
      <c r="Z76" s="61" t="s">
        <v>200</v>
      </c>
    </row>
    <row r="77" spans="25:26" x14ac:dyDescent="0.25">
      <c r="Y77" s="60">
        <v>28042</v>
      </c>
      <c r="Z77" s="61" t="s">
        <v>201</v>
      </c>
    </row>
    <row r="78" spans="25:26" x14ac:dyDescent="0.25">
      <c r="Y78" s="60">
        <v>28043</v>
      </c>
      <c r="Z78" s="61" t="s">
        <v>202</v>
      </c>
    </row>
    <row r="79" spans="25:26" x14ac:dyDescent="0.25">
      <c r="Y79" s="60">
        <v>23130</v>
      </c>
      <c r="Z79" s="61" t="s">
        <v>203</v>
      </c>
    </row>
    <row r="80" spans="25:26" x14ac:dyDescent="0.25">
      <c r="Y80" s="60">
        <v>23140</v>
      </c>
      <c r="Z80" s="61" t="s">
        <v>204</v>
      </c>
    </row>
    <row r="81" spans="25:26" x14ac:dyDescent="0.25">
      <c r="Y81" s="60">
        <v>30030</v>
      </c>
      <c r="Z81" s="61" t="s">
        <v>205</v>
      </c>
    </row>
    <row r="82" spans="25:26" x14ac:dyDescent="0.25">
      <c r="Y82" s="60">
        <v>24550</v>
      </c>
      <c r="Z82" s="61" t="s">
        <v>206</v>
      </c>
    </row>
    <row r="83" spans="25:26" x14ac:dyDescent="0.25">
      <c r="Y83" s="60">
        <v>99030</v>
      </c>
      <c r="Z83" s="61" t="s">
        <v>207</v>
      </c>
    </row>
    <row r="84" spans="25:26" x14ac:dyDescent="0.25">
      <c r="Y84" s="60">
        <v>12012</v>
      </c>
      <c r="Z84" s="61" t="s">
        <v>208</v>
      </c>
    </row>
    <row r="85" spans="25:26" x14ac:dyDescent="0.25">
      <c r="Y85" s="60">
        <v>12015</v>
      </c>
      <c r="Z85" s="61" t="s">
        <v>209</v>
      </c>
    </row>
    <row r="86" spans="25:26" x14ac:dyDescent="0.25">
      <c r="Y86" s="60" t="s">
        <v>210</v>
      </c>
      <c r="Z86" s="61" t="s">
        <v>211</v>
      </c>
    </row>
    <row r="87" spans="25:26" x14ac:dyDescent="0.25">
      <c r="Y87" s="60" t="s">
        <v>212</v>
      </c>
      <c r="Z87" s="61" t="s">
        <v>213</v>
      </c>
    </row>
    <row r="88" spans="25:26" x14ac:dyDescent="0.25">
      <c r="Y88" s="60" t="s">
        <v>214</v>
      </c>
      <c r="Z88" s="61" t="s">
        <v>215</v>
      </c>
    </row>
    <row r="89" spans="25:26" x14ac:dyDescent="0.25">
      <c r="Y89" s="60">
        <v>47020</v>
      </c>
      <c r="Z89" s="61" t="s">
        <v>216</v>
      </c>
    </row>
    <row r="90" spans="25:26" x14ac:dyDescent="0.25">
      <c r="Y90" s="60">
        <v>24570</v>
      </c>
      <c r="Z90" s="61" t="s">
        <v>217</v>
      </c>
    </row>
    <row r="91" spans="25:26" x14ac:dyDescent="0.25">
      <c r="Y91" s="60">
        <v>24580</v>
      </c>
      <c r="Z91" s="61" t="s">
        <v>218</v>
      </c>
    </row>
    <row r="92" spans="25:26" x14ac:dyDescent="0.25">
      <c r="Y92" s="60" t="s">
        <v>219</v>
      </c>
      <c r="Z92" s="61" t="s">
        <v>220</v>
      </c>
    </row>
    <row r="93" spans="25:26" x14ac:dyDescent="0.25">
      <c r="Y93" s="60">
        <v>24610</v>
      </c>
      <c r="Z93" s="61" t="s">
        <v>221</v>
      </c>
    </row>
    <row r="94" spans="25:26" x14ac:dyDescent="0.25">
      <c r="Y94" s="60">
        <v>30040</v>
      </c>
      <c r="Z94" s="61" t="s">
        <v>222</v>
      </c>
    </row>
    <row r="95" spans="25:26" x14ac:dyDescent="0.25">
      <c r="Y95" s="60">
        <v>11030</v>
      </c>
      <c r="Z95" s="61" t="s">
        <v>223</v>
      </c>
    </row>
    <row r="96" spans="25:26" x14ac:dyDescent="0.25">
      <c r="Y96" s="60" t="s">
        <v>224</v>
      </c>
      <c r="Z96" s="61" t="s">
        <v>225</v>
      </c>
    </row>
    <row r="97" spans="25:26" x14ac:dyDescent="0.25">
      <c r="Y97" s="60">
        <v>15050</v>
      </c>
      <c r="Z97" s="61" t="s">
        <v>226</v>
      </c>
    </row>
    <row r="98" spans="25:26" x14ac:dyDescent="0.25">
      <c r="Y98" s="60">
        <v>14041</v>
      </c>
      <c r="Z98" s="61" t="s">
        <v>227</v>
      </c>
    </row>
    <row r="99" spans="25:26" x14ac:dyDescent="0.25">
      <c r="Y99" s="60">
        <v>14042</v>
      </c>
      <c r="Z99" s="61" t="s">
        <v>228</v>
      </c>
    </row>
    <row r="100" spans="25:26" x14ac:dyDescent="0.25">
      <c r="Y100" s="60">
        <v>14043</v>
      </c>
      <c r="Z100" s="61" t="s">
        <v>229</v>
      </c>
    </row>
    <row r="101" spans="25:26" x14ac:dyDescent="0.25">
      <c r="Y101" s="60">
        <v>14044</v>
      </c>
      <c r="Z101" s="61" t="s">
        <v>230</v>
      </c>
    </row>
    <row r="102" spans="25:26" x14ac:dyDescent="0.25">
      <c r="Y102" s="60">
        <v>14045</v>
      </c>
      <c r="Z102" s="61" t="s">
        <v>231</v>
      </c>
    </row>
    <row r="103" spans="25:26" x14ac:dyDescent="0.25">
      <c r="Y103" s="60">
        <v>14071</v>
      </c>
      <c r="Z103" s="61" t="s">
        <v>232</v>
      </c>
    </row>
    <row r="104" spans="25:26" x14ac:dyDescent="0.25">
      <c r="Y104" s="60">
        <v>14072</v>
      </c>
      <c r="Z104" s="61" t="s">
        <v>233</v>
      </c>
    </row>
    <row r="105" spans="25:26" x14ac:dyDescent="0.25">
      <c r="Y105" s="60">
        <v>14073</v>
      </c>
      <c r="Z105" s="61" t="s">
        <v>234</v>
      </c>
    </row>
    <row r="106" spans="25:26" x14ac:dyDescent="0.25">
      <c r="Y106" s="60">
        <v>14074</v>
      </c>
      <c r="Z106" s="61" t="s">
        <v>235</v>
      </c>
    </row>
    <row r="107" spans="25:26" x14ac:dyDescent="0.25">
      <c r="Y107" s="60">
        <v>14101</v>
      </c>
      <c r="Z107" s="61" t="s">
        <v>236</v>
      </c>
    </row>
    <row r="108" spans="25:26" x14ac:dyDescent="0.25">
      <c r="Y108" s="60">
        <v>14102</v>
      </c>
      <c r="Z108" s="61" t="s">
        <v>237</v>
      </c>
    </row>
    <row r="109" spans="25:26" x14ac:dyDescent="0.25">
      <c r="Y109" s="60">
        <v>14103</v>
      </c>
      <c r="Z109" s="61" t="s">
        <v>238</v>
      </c>
    </row>
    <row r="110" spans="25:26" x14ac:dyDescent="0.25">
      <c r="Y110" s="60" t="s">
        <v>239</v>
      </c>
      <c r="Z110" s="61" t="s">
        <v>240</v>
      </c>
    </row>
    <row r="111" spans="25:26" x14ac:dyDescent="0.25">
      <c r="Y111" s="60" t="s">
        <v>241</v>
      </c>
      <c r="Z111" s="61" t="s">
        <v>242</v>
      </c>
    </row>
    <row r="112" spans="25:26" x14ac:dyDescent="0.25">
      <c r="Y112" s="60" t="s">
        <v>243</v>
      </c>
      <c r="Z112" s="61" t="s">
        <v>99</v>
      </c>
    </row>
    <row r="113" spans="25:26" x14ac:dyDescent="0.25">
      <c r="Y113" s="60" t="s">
        <v>244</v>
      </c>
      <c r="Z113" s="61" t="s">
        <v>245</v>
      </c>
    </row>
    <row r="114" spans="25:26" x14ac:dyDescent="0.25">
      <c r="Y114" s="60" t="s">
        <v>246</v>
      </c>
      <c r="Z114" s="61" t="s">
        <v>247</v>
      </c>
    </row>
    <row r="115" spans="25:26" x14ac:dyDescent="0.25">
      <c r="Y115" s="60">
        <v>47021</v>
      </c>
      <c r="Z115" s="61" t="s">
        <v>248</v>
      </c>
    </row>
    <row r="116" spans="25:26" x14ac:dyDescent="0.25">
      <c r="Y116" s="60">
        <v>27008</v>
      </c>
      <c r="Z116" s="61" t="s">
        <v>249</v>
      </c>
    </row>
    <row r="117" spans="25:26" x14ac:dyDescent="0.25">
      <c r="Y117" s="60" t="s">
        <v>250</v>
      </c>
      <c r="Z117" s="61" t="s">
        <v>251</v>
      </c>
    </row>
    <row r="118" spans="25:26" x14ac:dyDescent="0.25">
      <c r="Y118" s="60">
        <v>16030</v>
      </c>
      <c r="Z118" s="61" t="s">
        <v>252</v>
      </c>
    </row>
    <row r="119" spans="25:26" x14ac:dyDescent="0.25">
      <c r="Y119" s="60" t="s">
        <v>253</v>
      </c>
      <c r="Z119" s="61" t="s">
        <v>254</v>
      </c>
    </row>
    <row r="120" spans="25:26" x14ac:dyDescent="0.25">
      <c r="Y120" s="60">
        <v>27010</v>
      </c>
      <c r="Z120" s="61" t="s">
        <v>255</v>
      </c>
    </row>
    <row r="121" spans="25:26" x14ac:dyDescent="0.25">
      <c r="Y121" s="60">
        <v>30051</v>
      </c>
      <c r="Z121" s="61" t="s">
        <v>256</v>
      </c>
    </row>
    <row r="122" spans="25:26" x14ac:dyDescent="0.25">
      <c r="Y122" s="60">
        <v>30052</v>
      </c>
      <c r="Z122" s="61" t="s">
        <v>257</v>
      </c>
    </row>
    <row r="123" spans="25:26" x14ac:dyDescent="0.25">
      <c r="Y123" s="60" t="s">
        <v>258</v>
      </c>
      <c r="Z123" s="61" t="s">
        <v>259</v>
      </c>
    </row>
    <row r="124" spans="25:26" x14ac:dyDescent="0.25">
      <c r="Y124" s="60" t="s">
        <v>260</v>
      </c>
      <c r="Z124" s="61" t="s">
        <v>261</v>
      </c>
    </row>
    <row r="125" spans="25:26" x14ac:dyDescent="0.25">
      <c r="Y125" s="60" t="s">
        <v>262</v>
      </c>
      <c r="Z125" s="61" t="s">
        <v>263</v>
      </c>
    </row>
    <row r="126" spans="25:26" x14ac:dyDescent="0.25">
      <c r="Y126" s="60" t="s">
        <v>264</v>
      </c>
      <c r="Z126" s="61" t="s">
        <v>265</v>
      </c>
    </row>
    <row r="127" spans="25:26" x14ac:dyDescent="0.25">
      <c r="Y127" s="60" t="s">
        <v>266</v>
      </c>
      <c r="Z127" s="61" t="s">
        <v>267</v>
      </c>
    </row>
    <row r="128" spans="25:26" x14ac:dyDescent="0.25">
      <c r="Y128" s="60" t="s">
        <v>268</v>
      </c>
      <c r="Z128" s="61" t="s">
        <v>269</v>
      </c>
    </row>
    <row r="129" spans="25:26" x14ac:dyDescent="0.25">
      <c r="Y129" s="60" t="s">
        <v>270</v>
      </c>
      <c r="Z129" s="61" t="s">
        <v>271</v>
      </c>
    </row>
    <row r="130" spans="25:26" x14ac:dyDescent="0.25">
      <c r="Y130" s="60" t="s">
        <v>272</v>
      </c>
      <c r="Z130" s="61" t="s">
        <v>273</v>
      </c>
    </row>
    <row r="131" spans="25:26" x14ac:dyDescent="0.25">
      <c r="Y131" s="60" t="s">
        <v>274</v>
      </c>
      <c r="Z131" s="61" t="s">
        <v>275</v>
      </c>
    </row>
    <row r="132" spans="25:26" x14ac:dyDescent="0.25">
      <c r="Y132" s="60" t="s">
        <v>276</v>
      </c>
      <c r="Z132" s="61" t="s">
        <v>277</v>
      </c>
    </row>
    <row r="133" spans="25:26" x14ac:dyDescent="0.25">
      <c r="Y133" s="60" t="s">
        <v>278</v>
      </c>
      <c r="Z133" s="61" t="s">
        <v>279</v>
      </c>
    </row>
    <row r="134" spans="25:26" x14ac:dyDescent="0.25">
      <c r="Y134" s="60">
        <v>47030</v>
      </c>
      <c r="Z134" s="61" t="s">
        <v>280</v>
      </c>
    </row>
    <row r="135" spans="25:26" x14ac:dyDescent="0.25">
      <c r="Y135" s="60">
        <v>12020</v>
      </c>
      <c r="Z135" s="61" t="s">
        <v>281</v>
      </c>
    </row>
    <row r="136" spans="25:26" x14ac:dyDescent="0.25">
      <c r="Y136" s="60">
        <v>12025</v>
      </c>
      <c r="Z136" s="61" t="s">
        <v>282</v>
      </c>
    </row>
    <row r="137" spans="25:26" x14ac:dyDescent="0.25">
      <c r="Y137" s="60">
        <v>99050</v>
      </c>
      <c r="Z137" s="61" t="s">
        <v>283</v>
      </c>
    </row>
    <row r="138" spans="25:26" x14ac:dyDescent="0.25">
      <c r="Y138" s="60">
        <v>27030</v>
      </c>
      <c r="Z138" s="61" t="s">
        <v>284</v>
      </c>
    </row>
    <row r="139" spans="25:26" x14ac:dyDescent="0.25">
      <c r="Y139" s="60">
        <v>27040</v>
      </c>
      <c r="Z139" s="61" t="s">
        <v>285</v>
      </c>
    </row>
    <row r="140" spans="25:26" x14ac:dyDescent="0.25">
      <c r="Y140" s="60" t="s">
        <v>286</v>
      </c>
      <c r="Z140" s="61" t="s">
        <v>287</v>
      </c>
    </row>
    <row r="141" spans="25:26" x14ac:dyDescent="0.25">
      <c r="Y141" s="60" t="s">
        <v>288</v>
      </c>
      <c r="Z141" s="61" t="s">
        <v>289</v>
      </c>
    </row>
    <row r="142" spans="25:26" x14ac:dyDescent="0.25">
      <c r="Y142" s="60">
        <v>47040</v>
      </c>
      <c r="Z142" s="61" t="s">
        <v>290</v>
      </c>
    </row>
    <row r="143" spans="25:26" x14ac:dyDescent="0.25">
      <c r="Y143" s="60">
        <v>47041</v>
      </c>
      <c r="Z143" s="61" t="s">
        <v>291</v>
      </c>
    </row>
    <row r="144" spans="25:26" x14ac:dyDescent="0.25">
      <c r="Y144" s="60" t="s">
        <v>292</v>
      </c>
      <c r="Z144" s="61" t="s">
        <v>293</v>
      </c>
    </row>
    <row r="145" spans="25:26" x14ac:dyDescent="0.25">
      <c r="Y145" s="60">
        <v>30061</v>
      </c>
      <c r="Z145" s="61" t="s">
        <v>294</v>
      </c>
    </row>
    <row r="146" spans="25:26" x14ac:dyDescent="0.25">
      <c r="Y146" s="60">
        <v>30062</v>
      </c>
      <c r="Z146" s="61" t="s">
        <v>295</v>
      </c>
    </row>
    <row r="147" spans="25:26" x14ac:dyDescent="0.25">
      <c r="Y147" s="60">
        <v>30063</v>
      </c>
      <c r="Z147" s="61" t="s">
        <v>296</v>
      </c>
    </row>
    <row r="148" spans="25:26" x14ac:dyDescent="0.25">
      <c r="Y148" s="60">
        <v>30064</v>
      </c>
      <c r="Z148" s="61" t="s">
        <v>297</v>
      </c>
    </row>
    <row r="149" spans="25:26" x14ac:dyDescent="0.25">
      <c r="Y149" s="60">
        <v>31043</v>
      </c>
      <c r="Z149" s="61" t="s">
        <v>298</v>
      </c>
    </row>
    <row r="150" spans="25:26" x14ac:dyDescent="0.25">
      <c r="Y150" s="60">
        <v>16040</v>
      </c>
      <c r="Z150" s="61" t="s">
        <v>299</v>
      </c>
    </row>
    <row r="151" spans="25:26" x14ac:dyDescent="0.25">
      <c r="Y151" s="60" t="s">
        <v>300</v>
      </c>
      <c r="Z151" s="61" t="s">
        <v>301</v>
      </c>
    </row>
    <row r="152" spans="25:26" x14ac:dyDescent="0.25">
      <c r="Y152" s="60">
        <v>15060</v>
      </c>
      <c r="Z152" s="61" t="s">
        <v>302</v>
      </c>
    </row>
    <row r="153" spans="25:26" x14ac:dyDescent="0.25">
      <c r="Y153" s="60">
        <v>12030</v>
      </c>
      <c r="Z153" s="61" t="s">
        <v>303</v>
      </c>
    </row>
    <row r="154" spans="25:26" x14ac:dyDescent="0.25">
      <c r="Y154" s="60">
        <v>47050</v>
      </c>
      <c r="Z154" s="61" t="s">
        <v>304</v>
      </c>
    </row>
    <row r="155" spans="25:26" x14ac:dyDescent="0.25">
      <c r="Y155" s="60">
        <v>23160</v>
      </c>
      <c r="Z155" s="61" t="s">
        <v>305</v>
      </c>
    </row>
    <row r="156" spans="25:26" x14ac:dyDescent="0.25">
      <c r="Y156" s="60">
        <v>12035</v>
      </c>
      <c r="Z156" s="61" t="s">
        <v>306</v>
      </c>
    </row>
    <row r="157" spans="25:26" x14ac:dyDescent="0.25">
      <c r="Y157" s="60">
        <v>23181</v>
      </c>
      <c r="Z157" s="61" t="s">
        <v>307</v>
      </c>
    </row>
    <row r="158" spans="25:26" x14ac:dyDescent="0.25">
      <c r="Y158" s="60">
        <v>23182</v>
      </c>
      <c r="Z158" s="61" t="s">
        <v>308</v>
      </c>
    </row>
    <row r="159" spans="25:26" x14ac:dyDescent="0.25">
      <c r="Y159" s="60">
        <v>23183</v>
      </c>
      <c r="Z159" s="61" t="s">
        <v>309</v>
      </c>
    </row>
    <row r="160" spans="25:26" x14ac:dyDescent="0.25">
      <c r="Y160" s="60" t="s">
        <v>310</v>
      </c>
      <c r="Z160" s="61" t="s">
        <v>311</v>
      </c>
    </row>
    <row r="161" spans="25:26" x14ac:dyDescent="0.25">
      <c r="Y161" s="60">
        <v>11060</v>
      </c>
      <c r="Z161" s="61" t="s">
        <v>312</v>
      </c>
    </row>
    <row r="162" spans="25:26" x14ac:dyDescent="0.25">
      <c r="Y162" s="60">
        <v>23210</v>
      </c>
      <c r="Z162" s="61" t="s">
        <v>313</v>
      </c>
    </row>
    <row r="163" spans="25:26" x14ac:dyDescent="0.25">
      <c r="Y163" s="60">
        <v>23220</v>
      </c>
      <c r="Z163" s="61" t="s">
        <v>314</v>
      </c>
    </row>
    <row r="164" spans="25:26" x14ac:dyDescent="0.25">
      <c r="Y164" s="60">
        <v>99095</v>
      </c>
      <c r="Z164" s="61" t="s">
        <v>315</v>
      </c>
    </row>
    <row r="165" spans="25:26" x14ac:dyDescent="0.25">
      <c r="Y165" s="60">
        <v>12040</v>
      </c>
      <c r="Z165" s="61" t="s">
        <v>316</v>
      </c>
    </row>
    <row r="166" spans="25:26" x14ac:dyDescent="0.25">
      <c r="Y166" s="60">
        <v>47060</v>
      </c>
      <c r="Z166" s="61" t="s">
        <v>317</v>
      </c>
    </row>
    <row r="167" spans="25:26" x14ac:dyDescent="0.25">
      <c r="Y167" s="60" t="s">
        <v>318</v>
      </c>
      <c r="Z167" s="61" t="s">
        <v>319</v>
      </c>
    </row>
    <row r="168" spans="25:26" x14ac:dyDescent="0.25">
      <c r="Y168" s="60" t="s">
        <v>320</v>
      </c>
      <c r="Z168" s="61" t="s">
        <v>321</v>
      </c>
    </row>
    <row r="169" spans="25:26" x14ac:dyDescent="0.25">
      <c r="Y169" s="60" t="s">
        <v>322</v>
      </c>
      <c r="Z169" s="61" t="s">
        <v>323</v>
      </c>
    </row>
    <row r="170" spans="25:26" x14ac:dyDescent="0.25">
      <c r="Y170" s="60" t="s">
        <v>324</v>
      </c>
      <c r="Z170" s="61" t="s">
        <v>325</v>
      </c>
    </row>
    <row r="171" spans="25:26" x14ac:dyDescent="0.25">
      <c r="Y171" s="60" t="s">
        <v>326</v>
      </c>
      <c r="Z171" s="61" t="s">
        <v>327</v>
      </c>
    </row>
    <row r="172" spans="25:26" x14ac:dyDescent="0.25">
      <c r="Y172" s="60" t="s">
        <v>328</v>
      </c>
      <c r="Z172" s="61" t="s">
        <v>329</v>
      </c>
    </row>
    <row r="173" spans="25:26" x14ac:dyDescent="0.25">
      <c r="Y173" s="60" t="s">
        <v>330</v>
      </c>
      <c r="Z173" s="61" t="s">
        <v>331</v>
      </c>
    </row>
    <row r="174" spans="25:26" x14ac:dyDescent="0.25">
      <c r="Y174" s="60" t="s">
        <v>332</v>
      </c>
      <c r="Z174" s="61" t="s">
        <v>333</v>
      </c>
    </row>
    <row r="175" spans="25:26" x14ac:dyDescent="0.25">
      <c r="Y175" s="60" t="s">
        <v>334</v>
      </c>
      <c r="Z175" s="61" t="s">
        <v>335</v>
      </c>
    </row>
    <row r="176" spans="25:26" x14ac:dyDescent="0.25">
      <c r="Y176" s="60" t="s">
        <v>336</v>
      </c>
      <c r="Z176" s="61" t="s">
        <v>337</v>
      </c>
    </row>
    <row r="177" spans="25:26" x14ac:dyDescent="0.25">
      <c r="Y177" s="60" t="s">
        <v>338</v>
      </c>
      <c r="Z177" s="61" t="s">
        <v>339</v>
      </c>
    </row>
    <row r="178" spans="25:26" x14ac:dyDescent="0.25">
      <c r="Y178" s="60" t="s">
        <v>340</v>
      </c>
      <c r="Z178" s="61" t="s">
        <v>341</v>
      </c>
    </row>
    <row r="179" spans="25:26" x14ac:dyDescent="0.25">
      <c r="Y179" s="60" t="s">
        <v>342</v>
      </c>
      <c r="Z179" s="61" t="s">
        <v>343</v>
      </c>
    </row>
    <row r="180" spans="25:26" x14ac:dyDescent="0.25">
      <c r="Y180" s="60" t="s">
        <v>344</v>
      </c>
      <c r="Z180" s="61" t="s">
        <v>345</v>
      </c>
    </row>
    <row r="181" spans="25:26" x14ac:dyDescent="0.25">
      <c r="Y181" s="60" t="s">
        <v>346</v>
      </c>
      <c r="Z181" s="61" t="s">
        <v>347</v>
      </c>
    </row>
    <row r="182" spans="25:26" x14ac:dyDescent="0.25">
      <c r="Y182" s="60" t="s">
        <v>348</v>
      </c>
      <c r="Z182" s="61" t="s">
        <v>349</v>
      </c>
    </row>
    <row r="183" spans="25:26" x14ac:dyDescent="0.25">
      <c r="Y183" s="60" t="s">
        <v>350</v>
      </c>
      <c r="Z183" s="61" t="s">
        <v>351</v>
      </c>
    </row>
    <row r="184" spans="25:26" x14ac:dyDescent="0.25">
      <c r="Y184" s="60" t="s">
        <v>352</v>
      </c>
      <c r="Z184" s="61" t="s">
        <v>353</v>
      </c>
    </row>
    <row r="185" spans="25:26" x14ac:dyDescent="0.25">
      <c r="Y185" s="60" t="s">
        <v>354</v>
      </c>
      <c r="Z185" s="61" t="s">
        <v>355</v>
      </c>
    </row>
    <row r="186" spans="25:26" x14ac:dyDescent="0.25">
      <c r="Y186" s="60" t="s">
        <v>356</v>
      </c>
      <c r="Z186" s="61" t="s">
        <v>357</v>
      </c>
    </row>
    <row r="187" spans="25:26" x14ac:dyDescent="0.25">
      <c r="Y187" s="60" t="s">
        <v>358</v>
      </c>
      <c r="Z187" s="61" t="s">
        <v>359</v>
      </c>
    </row>
    <row r="188" spans="25:26" x14ac:dyDescent="0.25">
      <c r="Y188" s="60" t="s">
        <v>360</v>
      </c>
      <c r="Z188" s="61" t="s">
        <v>361</v>
      </c>
    </row>
    <row r="189" spans="25:26" x14ac:dyDescent="0.25">
      <c r="Y189" s="60" t="s">
        <v>362</v>
      </c>
      <c r="Z189" s="61" t="s">
        <v>363</v>
      </c>
    </row>
    <row r="190" spans="25:26" x14ac:dyDescent="0.25">
      <c r="Y190" s="60" t="s">
        <v>364</v>
      </c>
      <c r="Z190" s="61" t="s">
        <v>365</v>
      </c>
    </row>
    <row r="191" spans="25:26" x14ac:dyDescent="0.25">
      <c r="Y191" s="60" t="s">
        <v>366</v>
      </c>
      <c r="Z191" s="61" t="s">
        <v>367</v>
      </c>
    </row>
    <row r="192" spans="25:26" x14ac:dyDescent="0.25">
      <c r="Y192" s="60" t="s">
        <v>368</v>
      </c>
      <c r="Z192" s="61" t="s">
        <v>369</v>
      </c>
    </row>
    <row r="193" spans="25:26" x14ac:dyDescent="0.25">
      <c r="Y193" s="60" t="s">
        <v>370</v>
      </c>
      <c r="Z193" s="61" t="s">
        <v>371</v>
      </c>
    </row>
    <row r="194" spans="25:26" x14ac:dyDescent="0.25">
      <c r="Y194" s="60" t="s">
        <v>372</v>
      </c>
      <c r="Z194" s="61" t="s">
        <v>373</v>
      </c>
    </row>
    <row r="195" spans="25:26" x14ac:dyDescent="0.25">
      <c r="Y195" s="60" t="s">
        <v>374</v>
      </c>
      <c r="Z195" s="61" t="s">
        <v>375</v>
      </c>
    </row>
    <row r="196" spans="25:26" x14ac:dyDescent="0.25">
      <c r="Y196" s="60" t="s">
        <v>376</v>
      </c>
      <c r="Z196" s="61" t="s">
        <v>377</v>
      </c>
    </row>
    <row r="197" spans="25:26" x14ac:dyDescent="0.25">
      <c r="Y197" s="60" t="s">
        <v>378</v>
      </c>
      <c r="Z197" s="61" t="s">
        <v>379</v>
      </c>
    </row>
    <row r="198" spans="25:26" x14ac:dyDescent="0.25">
      <c r="Y198" s="60" t="s">
        <v>380</v>
      </c>
      <c r="Z198" s="61" t="s">
        <v>381</v>
      </c>
    </row>
    <row r="199" spans="25:26" x14ac:dyDescent="0.25">
      <c r="Y199" s="60" t="s">
        <v>382</v>
      </c>
      <c r="Z199" s="61" t="s">
        <v>383</v>
      </c>
    </row>
    <row r="200" spans="25:26" x14ac:dyDescent="0.25">
      <c r="Y200" s="60" t="s">
        <v>384</v>
      </c>
      <c r="Z200" s="61" t="s">
        <v>385</v>
      </c>
    </row>
    <row r="201" spans="25:26" x14ac:dyDescent="0.25">
      <c r="Y201" s="60" t="s">
        <v>386</v>
      </c>
      <c r="Z201" s="61" t="s">
        <v>387</v>
      </c>
    </row>
    <row r="202" spans="25:26" x14ac:dyDescent="0.25">
      <c r="Y202" s="60" t="s">
        <v>388</v>
      </c>
      <c r="Z202" s="61" t="s">
        <v>389</v>
      </c>
    </row>
    <row r="203" spans="25:26" x14ac:dyDescent="0.25">
      <c r="Y203" s="60" t="s">
        <v>390</v>
      </c>
      <c r="Z203" s="61" t="s">
        <v>391</v>
      </c>
    </row>
    <row r="204" spans="25:26" x14ac:dyDescent="0.25">
      <c r="Y204" s="60" t="s">
        <v>392</v>
      </c>
      <c r="Z204" s="61" t="s">
        <v>393</v>
      </c>
    </row>
    <row r="205" spans="25:26" x14ac:dyDescent="0.25">
      <c r="Y205" s="60" t="s">
        <v>394</v>
      </c>
      <c r="Z205" s="61" t="s">
        <v>395</v>
      </c>
    </row>
    <row r="206" spans="25:26" x14ac:dyDescent="0.25">
      <c r="Y206" s="60" t="s">
        <v>396</v>
      </c>
      <c r="Z206" s="61" t="s">
        <v>397</v>
      </c>
    </row>
    <row r="207" spans="25:26" x14ac:dyDescent="0.25">
      <c r="Y207" s="60">
        <v>30081</v>
      </c>
      <c r="Z207" s="61" t="s">
        <v>398</v>
      </c>
    </row>
    <row r="208" spans="25:26" x14ac:dyDescent="0.25">
      <c r="Y208" s="60">
        <v>30082</v>
      </c>
      <c r="Z208" s="61" t="s">
        <v>399</v>
      </c>
    </row>
    <row r="209" spans="25:26" x14ac:dyDescent="0.25">
      <c r="Y209" s="60">
        <v>30083</v>
      </c>
      <c r="Z209" s="61" t="s">
        <v>400</v>
      </c>
    </row>
    <row r="210" spans="25:26" x14ac:dyDescent="0.25">
      <c r="Y210" s="60">
        <v>30084</v>
      </c>
      <c r="Z210" s="61" t="s">
        <v>401</v>
      </c>
    </row>
    <row r="211" spans="25:26" x14ac:dyDescent="0.25">
      <c r="Y211" s="60">
        <v>30085</v>
      </c>
      <c r="Z211" s="61" t="s">
        <v>402</v>
      </c>
    </row>
    <row r="212" spans="25:26" x14ac:dyDescent="0.25">
      <c r="Y212" s="60">
        <v>30086</v>
      </c>
      <c r="Z212" s="61" t="s">
        <v>403</v>
      </c>
    </row>
    <row r="213" spans="25:26" x14ac:dyDescent="0.25">
      <c r="Y213" s="60">
        <v>30090</v>
      </c>
      <c r="Z213" s="61" t="s">
        <v>404</v>
      </c>
    </row>
    <row r="214" spans="25:26" x14ac:dyDescent="0.25">
      <c r="Y214" s="60" t="s">
        <v>405</v>
      </c>
      <c r="Z214" s="61" t="s">
        <v>406</v>
      </c>
    </row>
    <row r="215" spans="25:26" x14ac:dyDescent="0.25">
      <c r="Y215" s="60">
        <v>30095</v>
      </c>
      <c r="Z215" s="61" t="s">
        <v>407</v>
      </c>
    </row>
    <row r="216" spans="25:26" x14ac:dyDescent="0.25">
      <c r="Y216" s="60">
        <v>13011</v>
      </c>
      <c r="Z216" s="61" t="s">
        <v>408</v>
      </c>
    </row>
    <row r="217" spans="25:26" x14ac:dyDescent="0.25">
      <c r="Y217" s="60">
        <v>13012</v>
      </c>
      <c r="Z217" s="61" t="s">
        <v>409</v>
      </c>
    </row>
    <row r="218" spans="25:26" x14ac:dyDescent="0.25">
      <c r="Y218" s="60">
        <v>13013</v>
      </c>
      <c r="Z218" s="61" t="s">
        <v>410</v>
      </c>
    </row>
    <row r="219" spans="25:26" x14ac:dyDescent="0.25">
      <c r="Y219" s="60">
        <v>23260</v>
      </c>
      <c r="Z219" s="61" t="s">
        <v>411</v>
      </c>
    </row>
    <row r="220" spans="25:26" x14ac:dyDescent="0.25">
      <c r="Y220" s="60">
        <v>91150</v>
      </c>
      <c r="Z220" s="61" t="s">
        <v>412</v>
      </c>
    </row>
    <row r="221" spans="25:26" x14ac:dyDescent="0.25">
      <c r="Y221" s="60" t="s">
        <v>413</v>
      </c>
      <c r="Z221" s="61" t="s">
        <v>414</v>
      </c>
    </row>
    <row r="222" spans="25:26" x14ac:dyDescent="0.25">
      <c r="Y222" s="60">
        <v>24620</v>
      </c>
      <c r="Z222" s="61" t="s">
        <v>415</v>
      </c>
    </row>
    <row r="223" spans="25:26" x14ac:dyDescent="0.25">
      <c r="Y223" s="60" t="s">
        <v>416</v>
      </c>
      <c r="Z223" s="61" t="s">
        <v>417</v>
      </c>
    </row>
    <row r="224" spans="25:26" x14ac:dyDescent="0.25">
      <c r="Y224" s="60" t="s">
        <v>418</v>
      </c>
      <c r="Z224" s="61" t="s">
        <v>419</v>
      </c>
    </row>
    <row r="225" spans="25:26" x14ac:dyDescent="0.25">
      <c r="Y225" s="60">
        <v>16070</v>
      </c>
      <c r="Z225" s="61" t="s">
        <v>420</v>
      </c>
    </row>
    <row r="226" spans="25:26" x14ac:dyDescent="0.25">
      <c r="Y226" s="60">
        <v>23290</v>
      </c>
      <c r="Z226" s="61" t="s">
        <v>421</v>
      </c>
    </row>
    <row r="227" spans="25:26" x14ac:dyDescent="0.25">
      <c r="Y227" s="60">
        <v>23310</v>
      </c>
      <c r="Z227" s="61" t="s">
        <v>422</v>
      </c>
    </row>
    <row r="228" spans="25:26" x14ac:dyDescent="0.25">
      <c r="Y228" s="60" t="s">
        <v>423</v>
      </c>
      <c r="Z228" s="61" t="s">
        <v>424</v>
      </c>
    </row>
    <row r="229" spans="25:26" x14ac:dyDescent="0.25">
      <c r="Y229" s="60" t="s">
        <v>425</v>
      </c>
      <c r="Z229" s="61" t="s">
        <v>426</v>
      </c>
    </row>
    <row r="230" spans="25:26" x14ac:dyDescent="0.25">
      <c r="Y230" s="60">
        <v>99100</v>
      </c>
      <c r="Z230" s="61" t="s">
        <v>427</v>
      </c>
    </row>
    <row r="231" spans="25:26" x14ac:dyDescent="0.25">
      <c r="Y231" s="60">
        <v>27070</v>
      </c>
      <c r="Z231" s="61" t="s">
        <v>428</v>
      </c>
    </row>
    <row r="232" spans="25:26" x14ac:dyDescent="0.25">
      <c r="Y232" s="60">
        <v>47070</v>
      </c>
      <c r="Z232" s="61" t="s">
        <v>429</v>
      </c>
    </row>
    <row r="233" spans="25:26" x14ac:dyDescent="0.25">
      <c r="Y233" s="60">
        <v>91200</v>
      </c>
      <c r="Z233" s="61" t="s">
        <v>430</v>
      </c>
    </row>
    <row r="234" spans="25:26" x14ac:dyDescent="0.25">
      <c r="Y234" s="60">
        <v>91401</v>
      </c>
      <c r="Z234" s="61" t="s">
        <v>431</v>
      </c>
    </row>
    <row r="235" spans="25:26" x14ac:dyDescent="0.25">
      <c r="Y235" s="60">
        <v>91402</v>
      </c>
      <c r="Z235" s="61" t="s">
        <v>432</v>
      </c>
    </row>
    <row r="236" spans="25:26" x14ac:dyDescent="0.25">
      <c r="Y236" s="60">
        <v>91403</v>
      </c>
      <c r="Z236" s="61" t="s">
        <v>433</v>
      </c>
    </row>
    <row r="237" spans="25:26" x14ac:dyDescent="0.25">
      <c r="Y237" s="60" t="s">
        <v>434</v>
      </c>
      <c r="Z237" s="61" t="s">
        <v>435</v>
      </c>
    </row>
    <row r="238" spans="25:26" x14ac:dyDescent="0.25">
      <c r="Y238" s="60">
        <v>31051</v>
      </c>
      <c r="Z238" s="61" t="s">
        <v>436</v>
      </c>
    </row>
    <row r="239" spans="25:26" x14ac:dyDescent="0.25">
      <c r="Y239" s="60">
        <v>99130</v>
      </c>
      <c r="Z239" s="61" t="s">
        <v>437</v>
      </c>
    </row>
    <row r="240" spans="25:26" x14ac:dyDescent="0.25">
      <c r="Y240" s="60">
        <v>15070</v>
      </c>
      <c r="Z240" s="61" t="s">
        <v>438</v>
      </c>
    </row>
    <row r="241" spans="25:26" x14ac:dyDescent="0.25">
      <c r="Y241" s="60" t="s">
        <v>439</v>
      </c>
      <c r="Z241" s="61" t="s">
        <v>440</v>
      </c>
    </row>
    <row r="242" spans="25:26" x14ac:dyDescent="0.25">
      <c r="Y242" s="60">
        <v>30110</v>
      </c>
      <c r="Z242" s="61" t="s">
        <v>441</v>
      </c>
    </row>
    <row r="243" spans="25:26" x14ac:dyDescent="0.25">
      <c r="Y243" s="60" t="s">
        <v>442</v>
      </c>
      <c r="Z243" s="61" t="s">
        <v>443</v>
      </c>
    </row>
    <row r="244" spans="25:26" x14ac:dyDescent="0.25">
      <c r="Y244" s="60" t="s">
        <v>444</v>
      </c>
      <c r="Z244" s="61" t="s">
        <v>445</v>
      </c>
    </row>
    <row r="245" spans="25:26" x14ac:dyDescent="0.25">
      <c r="Y245" s="60" t="s">
        <v>446</v>
      </c>
      <c r="Z245" s="61" t="s">
        <v>447</v>
      </c>
    </row>
    <row r="246" spans="25:26" x14ac:dyDescent="0.25">
      <c r="Y246" s="60" t="s">
        <v>448</v>
      </c>
      <c r="Z246" s="61" t="s">
        <v>449</v>
      </c>
    </row>
    <row r="247" spans="25:26" x14ac:dyDescent="0.25">
      <c r="Y247" s="60">
        <v>21020</v>
      </c>
      <c r="Z247" s="61" t="s">
        <v>450</v>
      </c>
    </row>
    <row r="248" spans="25:26" x14ac:dyDescent="0.25">
      <c r="Y248" s="60">
        <v>23311</v>
      </c>
      <c r="Z248" s="61" t="s">
        <v>451</v>
      </c>
    </row>
    <row r="249" spans="25:26" x14ac:dyDescent="0.25">
      <c r="Y249" s="60">
        <v>23312</v>
      </c>
      <c r="Z249" s="61" t="s">
        <v>452</v>
      </c>
    </row>
    <row r="250" spans="25:26" x14ac:dyDescent="0.25">
      <c r="Y250" s="60" t="s">
        <v>453</v>
      </c>
      <c r="Z250" s="61" t="s">
        <v>454</v>
      </c>
    </row>
    <row r="251" spans="25:26" x14ac:dyDescent="0.25">
      <c r="Y251" s="60" t="s">
        <v>455</v>
      </c>
      <c r="Z251" s="61" t="s">
        <v>456</v>
      </c>
    </row>
    <row r="252" spans="25:26" x14ac:dyDescent="0.25">
      <c r="Y252" s="60" t="s">
        <v>457</v>
      </c>
      <c r="Z252" s="61" t="s">
        <v>458</v>
      </c>
    </row>
    <row r="253" spans="25:26" x14ac:dyDescent="0.25">
      <c r="Y253" s="60" t="s">
        <v>459</v>
      </c>
      <c r="Z253" s="61" t="s">
        <v>460</v>
      </c>
    </row>
    <row r="254" spans="25:26" x14ac:dyDescent="0.25">
      <c r="Y254" s="60" t="s">
        <v>461</v>
      </c>
      <c r="Z254" s="61" t="s">
        <v>462</v>
      </c>
    </row>
    <row r="255" spans="25:26" x14ac:dyDescent="0.25">
      <c r="Y255" s="60" t="s">
        <v>463</v>
      </c>
      <c r="Z255" s="61" t="s">
        <v>464</v>
      </c>
    </row>
    <row r="256" spans="25:26" x14ac:dyDescent="0.25">
      <c r="Y256" s="60" t="s">
        <v>465</v>
      </c>
      <c r="Z256" s="61" t="s">
        <v>466</v>
      </c>
    </row>
    <row r="257" spans="25:26" x14ac:dyDescent="0.25">
      <c r="Y257" s="60" t="s">
        <v>467</v>
      </c>
      <c r="Z257" s="61" t="s">
        <v>468</v>
      </c>
    </row>
    <row r="258" spans="25:26" x14ac:dyDescent="0.25">
      <c r="Y258" s="60">
        <v>11090</v>
      </c>
      <c r="Z258" s="61" t="s">
        <v>469</v>
      </c>
    </row>
    <row r="259" spans="25:26" x14ac:dyDescent="0.25">
      <c r="Y259" s="60">
        <v>28210</v>
      </c>
      <c r="Z259" s="61" t="s">
        <v>470</v>
      </c>
    </row>
    <row r="260" spans="25:26" x14ac:dyDescent="0.25">
      <c r="Y260" s="60" t="s">
        <v>471</v>
      </c>
      <c r="Z260" s="61" t="s">
        <v>472</v>
      </c>
    </row>
    <row r="261" spans="25:26" x14ac:dyDescent="0.25">
      <c r="Y261" s="60" t="s">
        <v>473</v>
      </c>
      <c r="Z261" s="61" t="s">
        <v>474</v>
      </c>
    </row>
    <row r="262" spans="25:26" x14ac:dyDescent="0.25">
      <c r="Y262" s="60" t="s">
        <v>475</v>
      </c>
      <c r="Z262" s="61" t="s">
        <v>476</v>
      </c>
    </row>
    <row r="263" spans="25:26" x14ac:dyDescent="0.25">
      <c r="Y263" s="60" t="s">
        <v>477</v>
      </c>
      <c r="Z263" s="61" t="s">
        <v>478</v>
      </c>
    </row>
    <row r="264" spans="25:26" x14ac:dyDescent="0.25">
      <c r="Y264" s="60">
        <v>23370</v>
      </c>
      <c r="Z264" s="61" t="s">
        <v>479</v>
      </c>
    </row>
    <row r="265" spans="25:26" x14ac:dyDescent="0.25">
      <c r="Y265" s="60">
        <v>47080</v>
      </c>
      <c r="Z265" s="61" t="s">
        <v>480</v>
      </c>
    </row>
    <row r="266" spans="25:26" x14ac:dyDescent="0.25">
      <c r="Y266" s="60">
        <v>15080</v>
      </c>
      <c r="Z266" s="61" t="s">
        <v>481</v>
      </c>
    </row>
    <row r="267" spans="25:26" x14ac:dyDescent="0.25">
      <c r="Y267" s="60">
        <v>23380</v>
      </c>
      <c r="Z267" s="61" t="s">
        <v>482</v>
      </c>
    </row>
    <row r="268" spans="25:26" x14ac:dyDescent="0.25">
      <c r="Y268" s="60">
        <v>23381</v>
      </c>
      <c r="Z268" s="61" t="s">
        <v>483</v>
      </c>
    </row>
    <row r="269" spans="25:26" x14ac:dyDescent="0.25">
      <c r="Y269" s="60">
        <v>23382</v>
      </c>
      <c r="Z269" s="61" t="s">
        <v>484</v>
      </c>
    </row>
    <row r="270" spans="25:26" x14ac:dyDescent="0.25">
      <c r="Y270" s="60">
        <v>27101</v>
      </c>
      <c r="Z270" s="61" t="s">
        <v>485</v>
      </c>
    </row>
    <row r="271" spans="25:26" x14ac:dyDescent="0.25">
      <c r="Y271" s="60">
        <v>27102</v>
      </c>
      <c r="Z271" s="61" t="s">
        <v>486</v>
      </c>
    </row>
    <row r="272" spans="25:26" x14ac:dyDescent="0.25">
      <c r="Y272" s="60">
        <v>23391</v>
      </c>
      <c r="Z272" s="61" t="s">
        <v>487</v>
      </c>
    </row>
    <row r="273" spans="25:26" x14ac:dyDescent="0.25">
      <c r="Y273" s="60">
        <v>23392</v>
      </c>
      <c r="Z273" s="61" t="s">
        <v>488</v>
      </c>
    </row>
    <row r="274" spans="25:26" x14ac:dyDescent="0.25">
      <c r="Y274" s="60">
        <v>23393</v>
      </c>
      <c r="Z274" s="61" t="s">
        <v>489</v>
      </c>
    </row>
    <row r="275" spans="25:26" x14ac:dyDescent="0.25">
      <c r="Y275" s="60">
        <v>29020</v>
      </c>
      <c r="Z275" s="61" t="s">
        <v>490</v>
      </c>
    </row>
    <row r="276" spans="25:26" x14ac:dyDescent="0.25">
      <c r="Y276" s="60" t="s">
        <v>491</v>
      </c>
      <c r="Z276" s="61" t="s">
        <v>492</v>
      </c>
    </row>
    <row r="277" spans="25:26" x14ac:dyDescent="0.25">
      <c r="Y277" s="60">
        <v>23410</v>
      </c>
      <c r="Z277" s="61" t="s">
        <v>493</v>
      </c>
    </row>
    <row r="278" spans="25:26" x14ac:dyDescent="0.25">
      <c r="Y278" s="60">
        <v>23411</v>
      </c>
      <c r="Z278" s="61" t="s">
        <v>494</v>
      </c>
    </row>
    <row r="279" spans="25:26" x14ac:dyDescent="0.25">
      <c r="Y279" s="60">
        <v>23430</v>
      </c>
      <c r="Z279" s="61" t="s">
        <v>495</v>
      </c>
    </row>
    <row r="280" spans="25:26" x14ac:dyDescent="0.25">
      <c r="Y280" s="60">
        <v>23440</v>
      </c>
      <c r="Z280" s="61" t="s">
        <v>496</v>
      </c>
    </row>
    <row r="281" spans="25:26" x14ac:dyDescent="0.25">
      <c r="Y281" s="60">
        <v>31061</v>
      </c>
      <c r="Z281" s="61" t="s">
        <v>497</v>
      </c>
    </row>
    <row r="282" spans="25:26" x14ac:dyDescent="0.25">
      <c r="Y282" s="60">
        <v>24630</v>
      </c>
      <c r="Z282" s="61" t="s">
        <v>498</v>
      </c>
    </row>
    <row r="283" spans="25:26" x14ac:dyDescent="0.25">
      <c r="Y283" s="60">
        <v>11122</v>
      </c>
      <c r="Z283" s="61" t="s">
        <v>499</v>
      </c>
    </row>
    <row r="284" spans="25:26" x14ac:dyDescent="0.25">
      <c r="Y284" s="60" t="s">
        <v>500</v>
      </c>
      <c r="Z284" s="61" t="s">
        <v>501</v>
      </c>
    </row>
    <row r="285" spans="25:26" x14ac:dyDescent="0.25">
      <c r="Y285" s="60">
        <v>13041</v>
      </c>
      <c r="Z285" s="61" t="s">
        <v>502</v>
      </c>
    </row>
    <row r="286" spans="25:26" x14ac:dyDescent="0.25">
      <c r="Y286" s="60">
        <v>13042</v>
      </c>
      <c r="Z286" s="61" t="s">
        <v>503</v>
      </c>
    </row>
    <row r="287" spans="25:26" x14ac:dyDescent="0.25">
      <c r="Y287" s="60">
        <v>13043</v>
      </c>
      <c r="Z287" s="61" t="s">
        <v>504</v>
      </c>
    </row>
    <row r="288" spans="25:26" x14ac:dyDescent="0.25">
      <c r="Y288" s="60" t="s">
        <v>505</v>
      </c>
      <c r="Z288" s="61" t="s">
        <v>506</v>
      </c>
    </row>
    <row r="289" spans="25:26" x14ac:dyDescent="0.25">
      <c r="Y289" s="60" t="s">
        <v>507</v>
      </c>
      <c r="Z289" s="61" t="s">
        <v>508</v>
      </c>
    </row>
    <row r="290" spans="25:26" x14ac:dyDescent="0.25">
      <c r="Y290" s="60" t="s">
        <v>509</v>
      </c>
      <c r="Z290" s="61" t="s">
        <v>510</v>
      </c>
    </row>
    <row r="291" spans="25:26" x14ac:dyDescent="0.25">
      <c r="Y291" s="60">
        <v>99240</v>
      </c>
      <c r="Z291" s="61" t="s">
        <v>511</v>
      </c>
    </row>
    <row r="292" spans="25:26" x14ac:dyDescent="0.25">
      <c r="Y292" s="60" t="s">
        <v>512</v>
      </c>
      <c r="Z292" s="61" t="s">
        <v>513</v>
      </c>
    </row>
    <row r="293" spans="25:26" x14ac:dyDescent="0.25">
      <c r="Y293" s="60" t="s">
        <v>514</v>
      </c>
      <c r="Z293" s="61" t="s">
        <v>515</v>
      </c>
    </row>
    <row r="294" spans="25:26" x14ac:dyDescent="0.25">
      <c r="Y294" s="60" t="s">
        <v>516</v>
      </c>
      <c r="Z294" s="61" t="s">
        <v>517</v>
      </c>
    </row>
    <row r="295" spans="25:26" x14ac:dyDescent="0.25">
      <c r="Y295" s="60">
        <v>23460</v>
      </c>
      <c r="Z295" s="61" t="s">
        <v>518</v>
      </c>
    </row>
    <row r="296" spans="25:26" x14ac:dyDescent="0.25">
      <c r="Y296" s="60" t="s">
        <v>519</v>
      </c>
      <c r="Z296" s="61" t="s">
        <v>520</v>
      </c>
    </row>
    <row r="297" spans="25:26" x14ac:dyDescent="0.25">
      <c r="Y297" s="60" t="s">
        <v>521</v>
      </c>
      <c r="Z297" s="61" t="s">
        <v>522</v>
      </c>
    </row>
    <row r="298" spans="25:26" x14ac:dyDescent="0.25">
      <c r="Y298" s="60" t="s">
        <v>523</v>
      </c>
      <c r="Z298" s="61" t="s">
        <v>524</v>
      </c>
    </row>
    <row r="299" spans="25:26" x14ac:dyDescent="0.25">
      <c r="Y299" s="60" t="s">
        <v>525</v>
      </c>
      <c r="Z299" s="61" t="s">
        <v>526</v>
      </c>
    </row>
    <row r="300" spans="25:26" x14ac:dyDescent="0.25">
      <c r="Y300" s="60" t="s">
        <v>527</v>
      </c>
      <c r="Z300" s="61" t="s">
        <v>528</v>
      </c>
    </row>
    <row r="301" spans="25:26" x14ac:dyDescent="0.25">
      <c r="Y301" s="60" t="s">
        <v>529</v>
      </c>
      <c r="Z301" s="61" t="s">
        <v>530</v>
      </c>
    </row>
    <row r="302" spans="25:26" x14ac:dyDescent="0.25">
      <c r="Y302" s="60" t="s">
        <v>531</v>
      </c>
      <c r="Z302" s="61" t="s">
        <v>532</v>
      </c>
    </row>
    <row r="303" spans="25:26" x14ac:dyDescent="0.25">
      <c r="Y303" s="60" t="s">
        <v>533</v>
      </c>
      <c r="Z303" s="61" t="s">
        <v>534</v>
      </c>
    </row>
    <row r="304" spans="25:26" x14ac:dyDescent="0.25">
      <c r="Y304" s="60" t="s">
        <v>535</v>
      </c>
      <c r="Z304" s="61" t="s">
        <v>536</v>
      </c>
    </row>
    <row r="305" spans="25:26" x14ac:dyDescent="0.25">
      <c r="Y305" s="60" t="s">
        <v>537</v>
      </c>
      <c r="Z305" s="61" t="s">
        <v>538</v>
      </c>
    </row>
    <row r="306" spans="25:26" x14ac:dyDescent="0.25">
      <c r="Y306" s="60">
        <v>30130</v>
      </c>
      <c r="Z306" s="61" t="s">
        <v>539</v>
      </c>
    </row>
    <row r="307" spans="25:26" x14ac:dyDescent="0.25">
      <c r="Y307" s="60">
        <v>11150</v>
      </c>
      <c r="Z307" s="61" t="s">
        <v>540</v>
      </c>
    </row>
    <row r="308" spans="25:26" x14ac:dyDescent="0.25">
      <c r="Y308" s="60">
        <v>99251</v>
      </c>
      <c r="Z308" s="61" t="s">
        <v>541</v>
      </c>
    </row>
    <row r="309" spans="25:26" x14ac:dyDescent="0.25">
      <c r="Y309" s="60">
        <v>99252</v>
      </c>
      <c r="Z309" s="61" t="s">
        <v>542</v>
      </c>
    </row>
    <row r="310" spans="25:26" x14ac:dyDescent="0.25">
      <c r="Y310" s="60">
        <v>30210</v>
      </c>
      <c r="Z310" s="61" t="s">
        <v>543</v>
      </c>
    </row>
    <row r="311" spans="25:26" x14ac:dyDescent="0.25">
      <c r="Y311" s="60">
        <v>23465</v>
      </c>
      <c r="Z311" s="61" t="s">
        <v>544</v>
      </c>
    </row>
    <row r="312" spans="25:26" x14ac:dyDescent="0.25">
      <c r="Y312" s="60">
        <v>23470</v>
      </c>
      <c r="Z312" s="61" t="s">
        <v>545</v>
      </c>
    </row>
    <row r="313" spans="25:26" x14ac:dyDescent="0.25">
      <c r="Y313" s="60">
        <v>11210</v>
      </c>
      <c r="Z313" s="61" t="s">
        <v>546</v>
      </c>
    </row>
    <row r="314" spans="25:26" x14ac:dyDescent="0.25">
      <c r="Y314" s="60">
        <v>30221</v>
      </c>
      <c r="Z314" s="61" t="s">
        <v>547</v>
      </c>
    </row>
    <row r="315" spans="25:26" x14ac:dyDescent="0.25">
      <c r="Y315" s="60">
        <v>30222</v>
      </c>
      <c r="Z315" s="61" t="s">
        <v>548</v>
      </c>
    </row>
    <row r="316" spans="25:26" x14ac:dyDescent="0.25">
      <c r="Y316" s="60">
        <v>13047</v>
      </c>
      <c r="Z316" s="61" t="s">
        <v>549</v>
      </c>
    </row>
    <row r="317" spans="25:26" x14ac:dyDescent="0.25">
      <c r="Y317" s="60">
        <v>13050</v>
      </c>
      <c r="Z317" s="61" t="s">
        <v>550</v>
      </c>
    </row>
    <row r="318" spans="25:26" x14ac:dyDescent="0.25">
      <c r="Y318" s="60">
        <v>13054</v>
      </c>
      <c r="Z318" s="61" t="s">
        <v>551</v>
      </c>
    </row>
    <row r="319" spans="25:26" x14ac:dyDescent="0.25">
      <c r="Y319" s="60">
        <v>13058</v>
      </c>
      <c r="Z319" s="61" t="s">
        <v>552</v>
      </c>
    </row>
    <row r="320" spans="25:26" x14ac:dyDescent="0.25">
      <c r="Y320" s="60">
        <v>12071</v>
      </c>
      <c r="Z320" s="61" t="s">
        <v>553</v>
      </c>
    </row>
    <row r="321" spans="25:26" x14ac:dyDescent="0.25">
      <c r="Y321" s="60">
        <v>12072</v>
      </c>
      <c r="Z321" s="61" t="s">
        <v>554</v>
      </c>
    </row>
    <row r="322" spans="25:26" x14ac:dyDescent="0.25">
      <c r="Y322" s="60">
        <v>12073</v>
      </c>
      <c r="Z322" s="61" t="s">
        <v>555</v>
      </c>
    </row>
    <row r="323" spans="25:26" x14ac:dyDescent="0.25">
      <c r="Y323" s="60">
        <v>28310</v>
      </c>
      <c r="Z323" s="61" t="s">
        <v>556</v>
      </c>
    </row>
    <row r="324" spans="25:26" x14ac:dyDescent="0.25">
      <c r="Y324" s="60">
        <v>29030</v>
      </c>
      <c r="Z324" s="61" t="s">
        <v>557</v>
      </c>
    </row>
    <row r="325" spans="25:26" x14ac:dyDescent="0.25">
      <c r="Y325" s="60">
        <v>91610</v>
      </c>
      <c r="Z325" s="61" t="s">
        <v>558</v>
      </c>
    </row>
    <row r="326" spans="25:26" x14ac:dyDescent="0.25">
      <c r="Y326" s="60">
        <v>23510</v>
      </c>
      <c r="Z326" s="61" t="s">
        <v>559</v>
      </c>
    </row>
    <row r="327" spans="25:26" x14ac:dyDescent="0.25">
      <c r="Y327" s="60" t="s">
        <v>560</v>
      </c>
      <c r="Z327" s="61" t="s">
        <v>561</v>
      </c>
    </row>
    <row r="328" spans="25:26" x14ac:dyDescent="0.25">
      <c r="Y328" s="60" t="s">
        <v>562</v>
      </c>
      <c r="Z328" s="61" t="s">
        <v>563</v>
      </c>
    </row>
    <row r="329" spans="25:26" x14ac:dyDescent="0.25">
      <c r="Y329" s="60" t="s">
        <v>564</v>
      </c>
      <c r="Z329" s="61" t="s">
        <v>565</v>
      </c>
    </row>
    <row r="330" spans="25:26" x14ac:dyDescent="0.25">
      <c r="Y330" s="60" t="s">
        <v>566</v>
      </c>
      <c r="Z330" s="61" t="s">
        <v>567</v>
      </c>
    </row>
    <row r="331" spans="25:26" x14ac:dyDescent="0.25">
      <c r="Y331" s="60">
        <v>23530</v>
      </c>
      <c r="Z331" s="61" t="s">
        <v>568</v>
      </c>
    </row>
    <row r="332" spans="25:26" x14ac:dyDescent="0.25">
      <c r="Y332" s="60">
        <v>19010</v>
      </c>
      <c r="Z332" s="61" t="s">
        <v>569</v>
      </c>
    </row>
    <row r="333" spans="25:26" x14ac:dyDescent="0.25">
      <c r="Y333" s="60">
        <v>23550</v>
      </c>
      <c r="Z333" s="61" t="s">
        <v>570</v>
      </c>
    </row>
    <row r="334" spans="25:26" x14ac:dyDescent="0.25">
      <c r="Y334" s="60">
        <v>11240</v>
      </c>
      <c r="Z334" s="61" t="s">
        <v>571</v>
      </c>
    </row>
    <row r="335" spans="25:26" x14ac:dyDescent="0.25">
      <c r="Y335" s="60">
        <v>15085</v>
      </c>
      <c r="Z335" s="61" t="s">
        <v>572</v>
      </c>
    </row>
    <row r="336" spans="25:26" x14ac:dyDescent="0.25">
      <c r="Y336" s="60">
        <v>15086</v>
      </c>
      <c r="Z336" s="61" t="s">
        <v>573</v>
      </c>
    </row>
    <row r="337" spans="25:26" x14ac:dyDescent="0.25">
      <c r="Y337" s="60">
        <v>23580</v>
      </c>
      <c r="Z337" s="61" t="s">
        <v>574</v>
      </c>
    </row>
    <row r="338" spans="25:26" x14ac:dyDescent="0.25">
      <c r="Y338" s="60" t="s">
        <v>575</v>
      </c>
      <c r="Z338" s="61" t="s">
        <v>576</v>
      </c>
    </row>
    <row r="339" spans="25:26" x14ac:dyDescent="0.25">
      <c r="Y339" s="60" t="s">
        <v>577</v>
      </c>
      <c r="Z339" s="61" t="s">
        <v>578</v>
      </c>
    </row>
    <row r="340" spans="25:26" x14ac:dyDescent="0.25">
      <c r="Y340" s="60" t="s">
        <v>579</v>
      </c>
      <c r="Z340" s="61" t="s">
        <v>580</v>
      </c>
    </row>
    <row r="341" spans="25:26" x14ac:dyDescent="0.25">
      <c r="Y341" s="60" t="s">
        <v>581</v>
      </c>
      <c r="Z341" s="61" t="s">
        <v>582</v>
      </c>
    </row>
    <row r="342" spans="25:26" x14ac:dyDescent="0.25">
      <c r="Y342" s="60" t="s">
        <v>583</v>
      </c>
      <c r="Z342" s="61" t="s">
        <v>584</v>
      </c>
    </row>
    <row r="343" spans="25:26" x14ac:dyDescent="0.25">
      <c r="Y343" s="60" t="s">
        <v>585</v>
      </c>
      <c r="Z343" s="61" t="s">
        <v>586</v>
      </c>
    </row>
    <row r="344" spans="25:26" x14ac:dyDescent="0.25">
      <c r="Y344" s="60" t="s">
        <v>587</v>
      </c>
      <c r="Z344" s="61" t="s">
        <v>588</v>
      </c>
    </row>
    <row r="345" spans="25:26" x14ac:dyDescent="0.25">
      <c r="Y345" s="60" t="s">
        <v>589</v>
      </c>
      <c r="Z345" s="61" t="s">
        <v>590</v>
      </c>
    </row>
    <row r="346" spans="25:26" x14ac:dyDescent="0.25">
      <c r="Y346" s="60" t="s">
        <v>591</v>
      </c>
      <c r="Z346" s="61" t="s">
        <v>592</v>
      </c>
    </row>
    <row r="347" spans="25:26" x14ac:dyDescent="0.25">
      <c r="Y347" s="60" t="s">
        <v>593</v>
      </c>
      <c r="Z347" s="61" t="s">
        <v>594</v>
      </c>
    </row>
    <row r="348" spans="25:26" x14ac:dyDescent="0.25">
      <c r="Y348" s="60" t="s">
        <v>595</v>
      </c>
      <c r="Z348" s="61" t="s">
        <v>596</v>
      </c>
    </row>
    <row r="349" spans="25:26" x14ac:dyDescent="0.25">
      <c r="Y349" s="60" t="s">
        <v>597</v>
      </c>
      <c r="Z349" s="61" t="s">
        <v>598</v>
      </c>
    </row>
    <row r="350" spans="25:26" x14ac:dyDescent="0.25">
      <c r="Y350" s="60">
        <v>99260</v>
      </c>
      <c r="Z350" s="61" t="s">
        <v>599</v>
      </c>
    </row>
    <row r="351" spans="25:26" x14ac:dyDescent="0.25">
      <c r="Y351" s="60">
        <v>21030</v>
      </c>
      <c r="Z351" s="61" t="s">
        <v>600</v>
      </c>
    </row>
    <row r="352" spans="25:26" x14ac:dyDescent="0.25">
      <c r="Y352" s="60">
        <v>21040</v>
      </c>
      <c r="Z352" s="61" t="s">
        <v>601</v>
      </c>
    </row>
    <row r="353" spans="25:26" x14ac:dyDescent="0.25">
      <c r="Y353" s="60">
        <v>21050</v>
      </c>
      <c r="Z353" s="61" t="s">
        <v>602</v>
      </c>
    </row>
    <row r="354" spans="25:26" x14ac:dyDescent="0.25">
      <c r="Y354" s="60">
        <v>30240</v>
      </c>
      <c r="Z354" s="61" t="s">
        <v>603</v>
      </c>
    </row>
    <row r="355" spans="25:26" x14ac:dyDescent="0.25">
      <c r="Y355" s="60" t="s">
        <v>604</v>
      </c>
      <c r="Z355" s="61" t="s">
        <v>605</v>
      </c>
    </row>
    <row r="356" spans="25:26" x14ac:dyDescent="0.25">
      <c r="Y356" s="60" t="s">
        <v>606</v>
      </c>
      <c r="Z356" s="61" t="s">
        <v>607</v>
      </c>
    </row>
    <row r="357" spans="25:26" x14ac:dyDescent="0.25">
      <c r="Y357" s="60" t="s">
        <v>608</v>
      </c>
      <c r="Z357" s="61" t="s">
        <v>609</v>
      </c>
    </row>
    <row r="358" spans="25:26" x14ac:dyDescent="0.25">
      <c r="Y358" s="60" t="s">
        <v>610</v>
      </c>
      <c r="Z358" s="61" t="s">
        <v>611</v>
      </c>
    </row>
    <row r="359" spans="25:26" x14ac:dyDescent="0.25">
      <c r="Y359" s="60">
        <v>13061</v>
      </c>
      <c r="Z359" s="61" t="s">
        <v>612</v>
      </c>
    </row>
    <row r="360" spans="25:26" x14ac:dyDescent="0.25">
      <c r="Y360" s="60">
        <v>13062</v>
      </c>
      <c r="Z360" s="61" t="s">
        <v>613</v>
      </c>
    </row>
    <row r="361" spans="25:26" x14ac:dyDescent="0.25">
      <c r="Y361" s="60">
        <v>13063</v>
      </c>
      <c r="Z361" s="61" t="s">
        <v>614</v>
      </c>
    </row>
    <row r="362" spans="25:26" x14ac:dyDescent="0.25">
      <c r="Y362" s="60">
        <v>12100</v>
      </c>
      <c r="Z362" s="61" t="s">
        <v>615</v>
      </c>
    </row>
    <row r="363" spans="25:26" x14ac:dyDescent="0.25">
      <c r="Y363" s="60">
        <v>12130</v>
      </c>
      <c r="Z363" s="61" t="s">
        <v>616</v>
      </c>
    </row>
    <row r="364" spans="25:26" x14ac:dyDescent="0.25">
      <c r="Y364" s="60">
        <v>12160</v>
      </c>
      <c r="Z364" s="61" t="s">
        <v>617</v>
      </c>
    </row>
    <row r="365" spans="25:26" x14ac:dyDescent="0.25">
      <c r="Y365" s="60">
        <v>12190</v>
      </c>
      <c r="Z365" s="61" t="s">
        <v>618</v>
      </c>
    </row>
    <row r="366" spans="25:26" x14ac:dyDescent="0.25">
      <c r="Y366" s="60">
        <v>12195</v>
      </c>
      <c r="Z366" s="61" t="s">
        <v>619</v>
      </c>
    </row>
    <row r="367" spans="25:26" x14ac:dyDescent="0.25">
      <c r="Y367" s="60" t="s">
        <v>620</v>
      </c>
      <c r="Z367" s="61" t="s">
        <v>621</v>
      </c>
    </row>
    <row r="368" spans="25:26" x14ac:dyDescent="0.25">
      <c r="Y368" s="60">
        <v>23591</v>
      </c>
      <c r="Z368" s="61" t="s">
        <v>622</v>
      </c>
    </row>
    <row r="369" spans="25:26" x14ac:dyDescent="0.25">
      <c r="Y369" s="60">
        <v>23592</v>
      </c>
      <c r="Z369" s="61" t="s">
        <v>623</v>
      </c>
    </row>
    <row r="370" spans="25:26" x14ac:dyDescent="0.25">
      <c r="Y370" s="60">
        <v>23593</v>
      </c>
      <c r="Z370" s="61" t="s">
        <v>624</v>
      </c>
    </row>
    <row r="371" spans="25:26" x14ac:dyDescent="0.25">
      <c r="Y371" s="60">
        <v>23640</v>
      </c>
      <c r="Z371" s="61" t="s">
        <v>625</v>
      </c>
    </row>
    <row r="372" spans="25:26" x14ac:dyDescent="0.25">
      <c r="Y372" s="60" t="s">
        <v>626</v>
      </c>
      <c r="Z372" s="61" t="s">
        <v>627</v>
      </c>
    </row>
    <row r="373" spans="25:26" x14ac:dyDescent="0.25">
      <c r="Y373" s="60" t="s">
        <v>628</v>
      </c>
      <c r="Z373" s="61" t="s">
        <v>629</v>
      </c>
    </row>
    <row r="374" spans="25:26" x14ac:dyDescent="0.25">
      <c r="Y374" s="60" t="s">
        <v>630</v>
      </c>
      <c r="Z374" s="61" t="s">
        <v>631</v>
      </c>
    </row>
    <row r="375" spans="25:26" x14ac:dyDescent="0.25">
      <c r="Y375" s="60" t="s">
        <v>632</v>
      </c>
      <c r="Z375" s="61" t="s">
        <v>633</v>
      </c>
    </row>
    <row r="376" spans="25:26" x14ac:dyDescent="0.25">
      <c r="Y376" s="60">
        <v>99310</v>
      </c>
      <c r="Z376" s="61" t="s">
        <v>634</v>
      </c>
    </row>
    <row r="377" spans="25:26" x14ac:dyDescent="0.25">
      <c r="Y377" s="60" t="s">
        <v>635</v>
      </c>
      <c r="Z377" s="61" t="s">
        <v>636</v>
      </c>
    </row>
    <row r="378" spans="25:26" x14ac:dyDescent="0.25">
      <c r="Y378" s="60" t="s">
        <v>637</v>
      </c>
      <c r="Z378" s="61" t="s">
        <v>638</v>
      </c>
    </row>
    <row r="379" spans="25:26" x14ac:dyDescent="0.25">
      <c r="Y379" s="60" t="s">
        <v>639</v>
      </c>
      <c r="Z379" s="61" t="s">
        <v>640</v>
      </c>
    </row>
    <row r="380" spans="25:26" x14ac:dyDescent="0.25">
      <c r="Y380" s="60" t="s">
        <v>641</v>
      </c>
      <c r="Z380" s="61" t="s">
        <v>642</v>
      </c>
    </row>
    <row r="381" spans="25:26" x14ac:dyDescent="0.25">
      <c r="Y381" s="60" t="s">
        <v>643</v>
      </c>
      <c r="Z381" s="61" t="s">
        <v>644</v>
      </c>
    </row>
    <row r="382" spans="25:26" x14ac:dyDescent="0.25">
      <c r="Y382" s="60" t="s">
        <v>645</v>
      </c>
      <c r="Z382" s="61" t="s">
        <v>646</v>
      </c>
    </row>
    <row r="383" spans="25:26" x14ac:dyDescent="0.25">
      <c r="Y383" s="60">
        <v>24710</v>
      </c>
      <c r="Z383" s="61" t="s">
        <v>647</v>
      </c>
    </row>
    <row r="384" spans="25:26" x14ac:dyDescent="0.25">
      <c r="Y384" s="60" t="s">
        <v>648</v>
      </c>
      <c r="Z384" s="61" t="s">
        <v>649</v>
      </c>
    </row>
    <row r="385" spans="25:26" x14ac:dyDescent="0.25">
      <c r="Y385" s="60">
        <v>15087</v>
      </c>
      <c r="Z385" s="61" t="s">
        <v>650</v>
      </c>
    </row>
    <row r="386" spans="25:26" x14ac:dyDescent="0.25">
      <c r="Y386" s="60">
        <v>12210</v>
      </c>
      <c r="Z386" s="61" t="s">
        <v>651</v>
      </c>
    </row>
    <row r="387" spans="25:26" x14ac:dyDescent="0.25">
      <c r="Y387" s="60" t="s">
        <v>652</v>
      </c>
      <c r="Z387" s="61" t="s">
        <v>653</v>
      </c>
    </row>
    <row r="388" spans="25:26" x14ac:dyDescent="0.25">
      <c r="Y388" s="60">
        <v>12221</v>
      </c>
      <c r="Z388" s="61" t="s">
        <v>654</v>
      </c>
    </row>
    <row r="389" spans="25:26" x14ac:dyDescent="0.25">
      <c r="Y389" s="60">
        <v>12222</v>
      </c>
      <c r="Z389" s="61" t="s">
        <v>655</v>
      </c>
    </row>
    <row r="390" spans="25:26" x14ac:dyDescent="0.25">
      <c r="Y390" s="60">
        <v>12223</v>
      </c>
      <c r="Z390" s="61" t="s">
        <v>656</v>
      </c>
    </row>
    <row r="391" spans="25:26" x14ac:dyDescent="0.25">
      <c r="Y391" s="60">
        <v>12224</v>
      </c>
      <c r="Z391" s="61" t="s">
        <v>657</v>
      </c>
    </row>
    <row r="392" spans="25:26" x14ac:dyDescent="0.25">
      <c r="Y392" s="60">
        <v>23710</v>
      </c>
      <c r="Z392" s="61" t="s">
        <v>658</v>
      </c>
    </row>
    <row r="393" spans="25:26" x14ac:dyDescent="0.25">
      <c r="Y393" s="60">
        <v>47090</v>
      </c>
      <c r="Z393" s="61" t="s">
        <v>659</v>
      </c>
    </row>
    <row r="394" spans="25:26" x14ac:dyDescent="0.25">
      <c r="Y394" s="60" t="s">
        <v>660</v>
      </c>
      <c r="Z394" s="61" t="s">
        <v>661</v>
      </c>
    </row>
    <row r="395" spans="25:26" x14ac:dyDescent="0.25">
      <c r="Y395" s="60" t="s">
        <v>662</v>
      </c>
      <c r="Z395" s="61" t="s">
        <v>663</v>
      </c>
    </row>
    <row r="396" spans="25:26" x14ac:dyDescent="0.25">
      <c r="Y396" s="60" t="s">
        <v>664</v>
      </c>
      <c r="Z396" s="61" t="s">
        <v>665</v>
      </c>
    </row>
    <row r="397" spans="25:26" x14ac:dyDescent="0.25">
      <c r="Y397" s="60" t="s">
        <v>666</v>
      </c>
      <c r="Z397" s="61" t="s">
        <v>667</v>
      </c>
    </row>
    <row r="398" spans="25:26" x14ac:dyDescent="0.25">
      <c r="Y398" s="60">
        <v>12235</v>
      </c>
      <c r="Z398" s="61" t="s">
        <v>668</v>
      </c>
    </row>
    <row r="399" spans="25:26" x14ac:dyDescent="0.25">
      <c r="Y399" s="60">
        <v>12236</v>
      </c>
      <c r="Z399" s="61" t="s">
        <v>669</v>
      </c>
    </row>
    <row r="400" spans="25:26" x14ac:dyDescent="0.25">
      <c r="Y400" s="60" t="s">
        <v>670</v>
      </c>
      <c r="Z400" s="61" t="s">
        <v>671</v>
      </c>
    </row>
    <row r="401" spans="25:26" x14ac:dyDescent="0.25">
      <c r="Y401" s="60" t="s">
        <v>672</v>
      </c>
      <c r="Z401" s="61" t="s">
        <v>673</v>
      </c>
    </row>
    <row r="402" spans="25:26" x14ac:dyDescent="0.25">
      <c r="Y402" s="60">
        <v>21071</v>
      </c>
      <c r="Z402" s="61" t="s">
        <v>674</v>
      </c>
    </row>
    <row r="403" spans="25:26" x14ac:dyDescent="0.25">
      <c r="Y403" s="60">
        <v>91710</v>
      </c>
      <c r="Z403" s="61" t="s">
        <v>675</v>
      </c>
    </row>
    <row r="404" spans="25:26" x14ac:dyDescent="0.25">
      <c r="Y404" s="60" t="s">
        <v>676</v>
      </c>
      <c r="Z404" s="61" t="s">
        <v>677</v>
      </c>
    </row>
    <row r="405" spans="25:26" x14ac:dyDescent="0.25">
      <c r="Y405" s="60">
        <v>23760</v>
      </c>
      <c r="Z405" s="61" t="s">
        <v>678</v>
      </c>
    </row>
    <row r="406" spans="25:26" x14ac:dyDescent="0.25">
      <c r="Y406" s="60">
        <v>30361</v>
      </c>
      <c r="Z406" s="61" t="s">
        <v>679</v>
      </c>
    </row>
    <row r="407" spans="25:26" x14ac:dyDescent="0.25">
      <c r="Y407" s="60">
        <v>30362</v>
      </c>
      <c r="Z407" s="61" t="s">
        <v>680</v>
      </c>
    </row>
    <row r="408" spans="25:26" x14ac:dyDescent="0.25">
      <c r="Y408" s="60">
        <v>30363</v>
      </c>
      <c r="Z408" s="61" t="s">
        <v>681</v>
      </c>
    </row>
    <row r="409" spans="25:26" x14ac:dyDescent="0.25">
      <c r="Y409" s="60">
        <v>30364</v>
      </c>
      <c r="Z409" s="61" t="s">
        <v>682</v>
      </c>
    </row>
    <row r="410" spans="25:26" x14ac:dyDescent="0.25">
      <c r="Y410" s="60">
        <v>28350</v>
      </c>
      <c r="Z410" s="61" t="s">
        <v>683</v>
      </c>
    </row>
    <row r="411" spans="25:26" x14ac:dyDescent="0.25">
      <c r="Y411" s="60">
        <v>31260</v>
      </c>
      <c r="Z411" s="61" t="s">
        <v>684</v>
      </c>
    </row>
    <row r="412" spans="25:26" x14ac:dyDescent="0.25">
      <c r="Y412" s="60">
        <v>14150</v>
      </c>
      <c r="Z412" s="61" t="s">
        <v>685</v>
      </c>
    </row>
    <row r="413" spans="25:26" x14ac:dyDescent="0.25">
      <c r="Y413" s="60">
        <v>14160</v>
      </c>
      <c r="Z413" s="61" t="s">
        <v>686</v>
      </c>
    </row>
    <row r="414" spans="25:26" x14ac:dyDescent="0.25">
      <c r="Y414" s="60" t="s">
        <v>687</v>
      </c>
      <c r="Z414" s="61" t="s">
        <v>688</v>
      </c>
    </row>
    <row r="415" spans="25:26" x14ac:dyDescent="0.25">
      <c r="Y415" s="60" t="s">
        <v>689</v>
      </c>
      <c r="Z415" s="61" t="s">
        <v>690</v>
      </c>
    </row>
    <row r="416" spans="25:26" x14ac:dyDescent="0.25">
      <c r="Y416" s="60" t="s">
        <v>691</v>
      </c>
      <c r="Z416" s="61" t="s">
        <v>692</v>
      </c>
    </row>
    <row r="417" spans="25:26" x14ac:dyDescent="0.25">
      <c r="Y417" s="60">
        <v>99410</v>
      </c>
      <c r="Z417" s="61" t="s">
        <v>693</v>
      </c>
    </row>
    <row r="418" spans="25:26" x14ac:dyDescent="0.25">
      <c r="Y418" s="60">
        <v>30375</v>
      </c>
      <c r="Z418" s="61" t="s">
        <v>694</v>
      </c>
    </row>
    <row r="419" spans="25:26" x14ac:dyDescent="0.25">
      <c r="Y419" s="60">
        <v>12250</v>
      </c>
      <c r="Z419" s="61" t="s">
        <v>695</v>
      </c>
    </row>
    <row r="420" spans="25:26" x14ac:dyDescent="0.25">
      <c r="Y420" s="60">
        <v>12280</v>
      </c>
      <c r="Z420" s="61" t="s">
        <v>696</v>
      </c>
    </row>
    <row r="421" spans="25:26" x14ac:dyDescent="0.25">
      <c r="Y421" s="60">
        <v>99510</v>
      </c>
      <c r="Z421" s="61" t="s">
        <v>697</v>
      </c>
    </row>
    <row r="422" spans="25:26" x14ac:dyDescent="0.25">
      <c r="Y422" s="60">
        <v>13071</v>
      </c>
      <c r="Z422" s="61" t="s">
        <v>698</v>
      </c>
    </row>
    <row r="423" spans="25:26" x14ac:dyDescent="0.25">
      <c r="Y423" s="60">
        <v>13072</v>
      </c>
      <c r="Z423" s="61" t="s">
        <v>699</v>
      </c>
    </row>
    <row r="424" spans="25:26" x14ac:dyDescent="0.25">
      <c r="Y424" s="60">
        <v>13073</v>
      </c>
      <c r="Z424" s="61" t="s">
        <v>700</v>
      </c>
    </row>
    <row r="425" spans="25:26" x14ac:dyDescent="0.25">
      <c r="Y425" s="60">
        <v>13074</v>
      </c>
      <c r="Z425" s="61" t="s">
        <v>701</v>
      </c>
    </row>
    <row r="426" spans="25:26" x14ac:dyDescent="0.25">
      <c r="Y426" s="60">
        <v>13075</v>
      </c>
      <c r="Z426" s="61" t="s">
        <v>702</v>
      </c>
    </row>
    <row r="427" spans="25:26" x14ac:dyDescent="0.25">
      <c r="Y427" s="60">
        <v>30390</v>
      </c>
      <c r="Z427" s="61" t="s">
        <v>703</v>
      </c>
    </row>
    <row r="428" spans="25:26" x14ac:dyDescent="0.25">
      <c r="Y428" s="60">
        <v>23790</v>
      </c>
      <c r="Z428" s="61" t="s">
        <v>704</v>
      </c>
    </row>
    <row r="429" spans="25:26" x14ac:dyDescent="0.25">
      <c r="Y429" s="60">
        <v>23810</v>
      </c>
      <c r="Z429" s="61" t="s">
        <v>705</v>
      </c>
    </row>
    <row r="430" spans="25:26" x14ac:dyDescent="0.25">
      <c r="Y430" s="60">
        <v>47101</v>
      </c>
      <c r="Z430" s="61" t="s">
        <v>706</v>
      </c>
    </row>
    <row r="431" spans="25:26" x14ac:dyDescent="0.25">
      <c r="Y431" s="60">
        <v>23820</v>
      </c>
      <c r="Z431" s="61" t="s">
        <v>707</v>
      </c>
    </row>
    <row r="432" spans="25:26" x14ac:dyDescent="0.25">
      <c r="Y432" s="60">
        <v>27131</v>
      </c>
      <c r="Z432" s="61" t="s">
        <v>708</v>
      </c>
    </row>
    <row r="433" spans="25:26" x14ac:dyDescent="0.25">
      <c r="Y433" s="60">
        <v>27132</v>
      </c>
      <c r="Z433" s="61" t="s">
        <v>709</v>
      </c>
    </row>
    <row r="434" spans="25:26" x14ac:dyDescent="0.25">
      <c r="Y434" s="60">
        <v>16090</v>
      </c>
      <c r="Z434" s="61" t="s">
        <v>710</v>
      </c>
    </row>
    <row r="435" spans="25:26" x14ac:dyDescent="0.25">
      <c r="Y435" s="60">
        <v>16110</v>
      </c>
      <c r="Z435" s="61" t="s">
        <v>711</v>
      </c>
    </row>
    <row r="436" spans="25:26" x14ac:dyDescent="0.25">
      <c r="Y436" s="60">
        <v>16130</v>
      </c>
      <c r="Z436" s="61" t="s">
        <v>712</v>
      </c>
    </row>
    <row r="437" spans="25:26" x14ac:dyDescent="0.25">
      <c r="Y437" s="60">
        <v>16160</v>
      </c>
      <c r="Z437" s="61" t="s">
        <v>713</v>
      </c>
    </row>
    <row r="438" spans="25:26" x14ac:dyDescent="0.25">
      <c r="Y438" s="60" t="s">
        <v>714</v>
      </c>
      <c r="Z438" s="61" t="s">
        <v>715</v>
      </c>
    </row>
    <row r="439" spans="25:26" x14ac:dyDescent="0.25">
      <c r="Y439" s="60">
        <v>21080</v>
      </c>
      <c r="Z439" s="61" t="s">
        <v>716</v>
      </c>
    </row>
    <row r="440" spans="25:26" x14ac:dyDescent="0.25">
      <c r="Y440" s="60">
        <v>11260</v>
      </c>
      <c r="Z440" s="61" t="s">
        <v>717</v>
      </c>
    </row>
    <row r="441" spans="25:26" x14ac:dyDescent="0.25">
      <c r="Y441" s="60">
        <v>47201</v>
      </c>
      <c r="Z441" s="61" t="s">
        <v>718</v>
      </c>
    </row>
    <row r="442" spans="25:26" x14ac:dyDescent="0.25">
      <c r="Y442" s="60" t="s">
        <v>719</v>
      </c>
      <c r="Z442" s="61" t="s">
        <v>720</v>
      </c>
    </row>
    <row r="443" spans="25:26" x14ac:dyDescent="0.25">
      <c r="Y443" s="60" t="s">
        <v>721</v>
      </c>
      <c r="Z443" s="61" t="s">
        <v>722</v>
      </c>
    </row>
    <row r="444" spans="25:26" x14ac:dyDescent="0.25">
      <c r="Y444" s="60">
        <v>99610</v>
      </c>
      <c r="Z444" s="61" t="s">
        <v>723</v>
      </c>
    </row>
    <row r="445" spans="25:26" x14ac:dyDescent="0.25">
      <c r="Y445" s="60">
        <v>30395</v>
      </c>
      <c r="Z445" s="61" t="s">
        <v>724</v>
      </c>
    </row>
    <row r="446" spans="25:26" x14ac:dyDescent="0.25">
      <c r="Y446" s="60" t="s">
        <v>725</v>
      </c>
      <c r="Z446" s="61" t="s">
        <v>726</v>
      </c>
    </row>
    <row r="447" spans="25:26" x14ac:dyDescent="0.25">
      <c r="Y447" s="60" t="s">
        <v>727</v>
      </c>
      <c r="Z447" s="61" t="s">
        <v>728</v>
      </c>
    </row>
    <row r="448" spans="25:26" x14ac:dyDescent="0.25">
      <c r="Y448" s="60" t="s">
        <v>729</v>
      </c>
      <c r="Z448" s="61" t="s">
        <v>730</v>
      </c>
    </row>
    <row r="449" spans="25:26" x14ac:dyDescent="0.25">
      <c r="Y449" s="60" t="s">
        <v>731</v>
      </c>
      <c r="Z449" s="61" t="s">
        <v>732</v>
      </c>
    </row>
    <row r="450" spans="25:26" x14ac:dyDescent="0.25">
      <c r="Y450" s="60">
        <v>12305</v>
      </c>
      <c r="Z450" s="61" t="s">
        <v>733</v>
      </c>
    </row>
    <row r="451" spans="25:26" x14ac:dyDescent="0.25">
      <c r="Y451" s="60">
        <v>28510</v>
      </c>
      <c r="Z451" s="61" t="s">
        <v>734</v>
      </c>
    </row>
    <row r="452" spans="25:26" x14ac:dyDescent="0.25">
      <c r="Y452" s="60">
        <v>28515</v>
      </c>
      <c r="Z452" s="61" t="s">
        <v>735</v>
      </c>
    </row>
    <row r="453" spans="25:26" x14ac:dyDescent="0.25">
      <c r="Y453" s="60">
        <v>99710</v>
      </c>
      <c r="Z453" s="61" t="s">
        <v>736</v>
      </c>
    </row>
    <row r="454" spans="25:26" x14ac:dyDescent="0.25">
      <c r="Y454" s="60">
        <v>99711</v>
      </c>
      <c r="Z454" s="61" t="s">
        <v>737</v>
      </c>
    </row>
    <row r="455" spans="25:26" x14ac:dyDescent="0.25">
      <c r="Y455" s="60">
        <v>47301</v>
      </c>
      <c r="Z455" s="61" t="s">
        <v>738</v>
      </c>
    </row>
    <row r="456" spans="25:26" x14ac:dyDescent="0.25">
      <c r="Y456" s="60">
        <v>99730</v>
      </c>
      <c r="Z456" s="61" t="s">
        <v>739</v>
      </c>
    </row>
    <row r="457" spans="25:26" x14ac:dyDescent="0.25">
      <c r="Y457" s="60">
        <v>12311</v>
      </c>
      <c r="Z457" s="61" t="s">
        <v>740</v>
      </c>
    </row>
    <row r="458" spans="25:26" x14ac:dyDescent="0.25">
      <c r="Y458" s="60">
        <v>12312</v>
      </c>
      <c r="Z458" s="61" t="s">
        <v>741</v>
      </c>
    </row>
    <row r="459" spans="25:26" x14ac:dyDescent="0.25">
      <c r="Y459" s="60">
        <v>12313</v>
      </c>
      <c r="Z459" s="61" t="s">
        <v>742</v>
      </c>
    </row>
    <row r="460" spans="25:26" x14ac:dyDescent="0.25">
      <c r="Y460" s="60">
        <v>12314</v>
      </c>
      <c r="Z460" s="61" t="s">
        <v>743</v>
      </c>
    </row>
    <row r="461" spans="25:26" x14ac:dyDescent="0.25">
      <c r="Y461" s="60">
        <v>12315</v>
      </c>
      <c r="Z461" s="61" t="s">
        <v>744</v>
      </c>
    </row>
    <row r="462" spans="25:26" x14ac:dyDescent="0.25">
      <c r="Y462" s="60">
        <v>12316</v>
      </c>
      <c r="Z462" s="61" t="s">
        <v>745</v>
      </c>
    </row>
    <row r="463" spans="25:26" x14ac:dyDescent="0.25">
      <c r="Y463" s="60" t="s">
        <v>746</v>
      </c>
      <c r="Z463" s="61" t="s">
        <v>747</v>
      </c>
    </row>
    <row r="464" spans="25:26" x14ac:dyDescent="0.25">
      <c r="Y464" s="60" t="s">
        <v>748</v>
      </c>
      <c r="Z464" s="61" t="s">
        <v>749</v>
      </c>
    </row>
    <row r="465" spans="25:26" x14ac:dyDescent="0.25">
      <c r="Y465" s="60" t="s">
        <v>750</v>
      </c>
      <c r="Z465" s="61" t="s">
        <v>751</v>
      </c>
    </row>
    <row r="466" spans="25:26" x14ac:dyDescent="0.25">
      <c r="Y466" s="60" t="s">
        <v>752</v>
      </c>
      <c r="Z466" s="61" t="s">
        <v>753</v>
      </c>
    </row>
    <row r="467" spans="25:26" x14ac:dyDescent="0.25">
      <c r="Y467" s="60" t="s">
        <v>754</v>
      </c>
      <c r="Z467" s="61" t="s">
        <v>755</v>
      </c>
    </row>
    <row r="468" spans="25:26" x14ac:dyDescent="0.25">
      <c r="Y468" s="60" t="s">
        <v>756</v>
      </c>
      <c r="Z468" s="61" t="s">
        <v>757</v>
      </c>
    </row>
    <row r="469" spans="25:26" x14ac:dyDescent="0.25">
      <c r="Y469" s="60">
        <v>23850</v>
      </c>
      <c r="Z469" s="61" t="s">
        <v>758</v>
      </c>
    </row>
    <row r="470" spans="25:26" x14ac:dyDescent="0.25">
      <c r="Y470" s="60">
        <v>99810</v>
      </c>
      <c r="Z470" s="61" t="s">
        <v>759</v>
      </c>
    </row>
    <row r="471" spans="25:26" x14ac:dyDescent="0.25">
      <c r="Y471" s="60">
        <v>23870</v>
      </c>
      <c r="Z471" s="61" t="s">
        <v>760</v>
      </c>
    </row>
    <row r="472" spans="25:26" x14ac:dyDescent="0.25">
      <c r="Y472" s="60">
        <v>12317</v>
      </c>
      <c r="Z472" s="61" t="s">
        <v>761</v>
      </c>
    </row>
    <row r="473" spans="25:26" x14ac:dyDescent="0.25">
      <c r="Y473" s="60" t="s">
        <v>762</v>
      </c>
      <c r="Z473" s="61" t="s">
        <v>763</v>
      </c>
    </row>
    <row r="474" spans="25:26" x14ac:dyDescent="0.25">
      <c r="Y474" s="60">
        <v>99820</v>
      </c>
      <c r="Z474" s="61" t="s">
        <v>764</v>
      </c>
    </row>
    <row r="475" spans="25:26" x14ac:dyDescent="0.25">
      <c r="Y475" s="60" t="s">
        <v>765</v>
      </c>
      <c r="Z475" s="61" t="s">
        <v>766</v>
      </c>
    </row>
    <row r="476" spans="25:26" x14ac:dyDescent="0.25">
      <c r="Y476" s="60" t="s">
        <v>767</v>
      </c>
      <c r="Z476" s="61" t="s">
        <v>768</v>
      </c>
    </row>
    <row r="477" spans="25:26" x14ac:dyDescent="0.25">
      <c r="Y477" s="60" t="s">
        <v>769</v>
      </c>
      <c r="Z477" s="61" t="s">
        <v>103</v>
      </c>
    </row>
    <row r="478" spans="25:26" x14ac:dyDescent="0.25">
      <c r="Y478" s="60">
        <v>47401</v>
      </c>
      <c r="Z478" s="61" t="s">
        <v>770</v>
      </c>
    </row>
    <row r="479" spans="25:26" x14ac:dyDescent="0.25">
      <c r="Y479" s="60" t="s">
        <v>771</v>
      </c>
      <c r="Z479" s="61" t="s">
        <v>772</v>
      </c>
    </row>
    <row r="480" spans="25:26" x14ac:dyDescent="0.25">
      <c r="Y480" s="60" t="s">
        <v>773</v>
      </c>
      <c r="Z480" s="61" t="s">
        <v>774</v>
      </c>
    </row>
    <row r="481" spans="25:26" x14ac:dyDescent="0.25">
      <c r="Y481" s="60" t="s">
        <v>775</v>
      </c>
      <c r="Z481" s="61" t="s">
        <v>776</v>
      </c>
    </row>
    <row r="482" spans="25:26" x14ac:dyDescent="0.25">
      <c r="Y482" s="60" t="s">
        <v>777</v>
      </c>
      <c r="Z482" s="61" t="s">
        <v>778</v>
      </c>
    </row>
    <row r="483" spans="25:26" x14ac:dyDescent="0.25">
      <c r="Y483" s="60" t="s">
        <v>779</v>
      </c>
      <c r="Z483" s="61" t="s">
        <v>780</v>
      </c>
    </row>
    <row r="484" spans="25:26" x14ac:dyDescent="0.25">
      <c r="Y484" s="60" t="s">
        <v>781</v>
      </c>
      <c r="Z484" s="61" t="s">
        <v>782</v>
      </c>
    </row>
    <row r="485" spans="25:26" x14ac:dyDescent="0.25">
      <c r="Y485" s="60" t="s">
        <v>783</v>
      </c>
      <c r="Z485" s="61" t="s">
        <v>784</v>
      </c>
    </row>
    <row r="486" spans="25:26" x14ac:dyDescent="0.25">
      <c r="Y486" s="60" t="s">
        <v>785</v>
      </c>
      <c r="Z486" s="61" t="s">
        <v>786</v>
      </c>
    </row>
    <row r="487" spans="25:26" x14ac:dyDescent="0.25">
      <c r="Y487" s="60">
        <v>25040</v>
      </c>
      <c r="Z487" s="61" t="s">
        <v>787</v>
      </c>
    </row>
    <row r="488" spans="25:26" x14ac:dyDescent="0.25">
      <c r="Y488" s="60">
        <v>16190</v>
      </c>
      <c r="Z488" s="61" t="s">
        <v>788</v>
      </c>
    </row>
    <row r="489" spans="25:26" x14ac:dyDescent="0.25">
      <c r="Y489" s="60">
        <v>23890</v>
      </c>
      <c r="Z489" s="61" t="s">
        <v>789</v>
      </c>
    </row>
    <row r="490" spans="25:26" x14ac:dyDescent="0.25">
      <c r="Y490" s="60" t="s">
        <v>790</v>
      </c>
      <c r="Z490" s="61" t="s">
        <v>791</v>
      </c>
    </row>
    <row r="491" spans="25:26" x14ac:dyDescent="0.25">
      <c r="Y491" s="60">
        <v>21110</v>
      </c>
      <c r="Z491" s="61" t="s">
        <v>792</v>
      </c>
    </row>
    <row r="492" spans="25:26" x14ac:dyDescent="0.25">
      <c r="Y492" s="60">
        <v>21130</v>
      </c>
      <c r="Z492" s="61" t="s">
        <v>793</v>
      </c>
    </row>
    <row r="493" spans="25:26" x14ac:dyDescent="0.25">
      <c r="Y493" s="60">
        <v>31290</v>
      </c>
      <c r="Z493" s="61" t="s">
        <v>794</v>
      </c>
    </row>
    <row r="494" spans="25:26" x14ac:dyDescent="0.25">
      <c r="Y494" s="60">
        <v>27210</v>
      </c>
      <c r="Z494" s="61" t="s">
        <v>795</v>
      </c>
    </row>
    <row r="495" spans="25:26" x14ac:dyDescent="0.25">
      <c r="Y495" s="60" t="s">
        <v>796</v>
      </c>
      <c r="Z495" s="61" t="s">
        <v>797</v>
      </c>
    </row>
    <row r="496" spans="25:26" x14ac:dyDescent="0.25">
      <c r="Y496" s="60">
        <v>23910</v>
      </c>
      <c r="Z496" s="61" t="s">
        <v>798</v>
      </c>
    </row>
    <row r="497" spans="25:26" x14ac:dyDescent="0.25">
      <c r="Y497" s="60" t="s">
        <v>799</v>
      </c>
      <c r="Z497" s="61" t="s">
        <v>800</v>
      </c>
    </row>
    <row r="498" spans="25:26" x14ac:dyDescent="0.25">
      <c r="Y498" s="60" t="s">
        <v>801</v>
      </c>
      <c r="Z498" s="61" t="s">
        <v>802</v>
      </c>
    </row>
    <row r="499" spans="25:26" x14ac:dyDescent="0.25">
      <c r="Y499" s="60" t="s">
        <v>803</v>
      </c>
      <c r="Z499" s="61" t="s">
        <v>804</v>
      </c>
    </row>
    <row r="500" spans="25:26" x14ac:dyDescent="0.25">
      <c r="Y500" s="60" t="s">
        <v>805</v>
      </c>
      <c r="Z500" s="61" t="s">
        <v>806</v>
      </c>
    </row>
    <row r="501" spans="25:26" x14ac:dyDescent="0.25">
      <c r="Y501" s="60" t="s">
        <v>807</v>
      </c>
      <c r="Z501" s="61" t="s">
        <v>808</v>
      </c>
    </row>
    <row r="502" spans="25:26" x14ac:dyDescent="0.25">
      <c r="Y502" s="60" t="s">
        <v>809</v>
      </c>
      <c r="Z502" s="61" t="s">
        <v>810</v>
      </c>
    </row>
    <row r="503" spans="25:26" x14ac:dyDescent="0.25">
      <c r="Y503" s="60" t="s">
        <v>811</v>
      </c>
      <c r="Z503" s="61" t="s">
        <v>812</v>
      </c>
    </row>
    <row r="504" spans="25:26" x14ac:dyDescent="0.25">
      <c r="Y504" s="60" t="s">
        <v>813</v>
      </c>
      <c r="Z504" s="61" t="s">
        <v>814</v>
      </c>
    </row>
    <row r="505" spans="25:26" x14ac:dyDescent="0.25">
      <c r="Y505" s="60" t="s">
        <v>815</v>
      </c>
      <c r="Z505" s="61" t="s">
        <v>816</v>
      </c>
    </row>
    <row r="506" spans="25:26" x14ac:dyDescent="0.25">
      <c r="Y506" s="60" t="s">
        <v>817</v>
      </c>
      <c r="Z506" s="61" t="s">
        <v>818</v>
      </c>
    </row>
    <row r="507" spans="25:26" x14ac:dyDescent="0.25">
      <c r="Y507" s="60" t="s">
        <v>819</v>
      </c>
      <c r="Z507" s="61" t="s">
        <v>820</v>
      </c>
    </row>
    <row r="508" spans="25:26" x14ac:dyDescent="0.25">
      <c r="Y508" s="60" t="s">
        <v>821</v>
      </c>
      <c r="Z508" s="61" t="s">
        <v>822</v>
      </c>
    </row>
    <row r="509" spans="25:26" x14ac:dyDescent="0.25">
      <c r="Y509" s="60" t="s">
        <v>823</v>
      </c>
      <c r="Z509" s="61" t="s">
        <v>824</v>
      </c>
    </row>
    <row r="510" spans="25:26" x14ac:dyDescent="0.25">
      <c r="Y510" s="60" t="s">
        <v>825</v>
      </c>
      <c r="Z510" s="61" t="s">
        <v>826</v>
      </c>
    </row>
    <row r="511" spans="25:26" x14ac:dyDescent="0.25">
      <c r="Y511" s="60" t="s">
        <v>827</v>
      </c>
      <c r="Z511" s="61" t="s">
        <v>828</v>
      </c>
    </row>
    <row r="512" spans="25:26" x14ac:dyDescent="0.25">
      <c r="Y512" s="60" t="s">
        <v>829</v>
      </c>
      <c r="Z512" s="61" t="s">
        <v>830</v>
      </c>
    </row>
    <row r="513" spans="25:26" x14ac:dyDescent="0.25">
      <c r="Y513" s="60" t="s">
        <v>831</v>
      </c>
      <c r="Z513" s="61" t="s">
        <v>832</v>
      </c>
    </row>
    <row r="514" spans="25:26" x14ac:dyDescent="0.25">
      <c r="Y514" s="60" t="s">
        <v>833</v>
      </c>
      <c r="Z514" s="61" t="s">
        <v>834</v>
      </c>
    </row>
    <row r="515" spans="25:26" x14ac:dyDescent="0.25">
      <c r="Y515" s="60" t="s">
        <v>835</v>
      </c>
      <c r="Z515" s="61" t="s">
        <v>836</v>
      </c>
    </row>
    <row r="516" spans="25:26" x14ac:dyDescent="0.25">
      <c r="Y516" s="60" t="s">
        <v>837</v>
      </c>
      <c r="Z516" s="61" t="s">
        <v>838</v>
      </c>
    </row>
    <row r="517" spans="25:26" x14ac:dyDescent="0.25">
      <c r="Y517" s="60" t="s">
        <v>839</v>
      </c>
      <c r="Z517" s="61" t="s">
        <v>840</v>
      </c>
    </row>
    <row r="518" spans="25:26" x14ac:dyDescent="0.25">
      <c r="Y518" s="60" t="s">
        <v>841</v>
      </c>
      <c r="Z518" s="61" t="s">
        <v>842</v>
      </c>
    </row>
    <row r="519" spans="25:26" x14ac:dyDescent="0.25">
      <c r="Y519" s="60" t="s">
        <v>843</v>
      </c>
      <c r="Z519" s="61" t="s">
        <v>844</v>
      </c>
    </row>
    <row r="520" spans="25:26" x14ac:dyDescent="0.25">
      <c r="Y520" s="60" t="s">
        <v>845</v>
      </c>
      <c r="Z520" s="61" t="s">
        <v>846</v>
      </c>
    </row>
    <row r="521" spans="25:26" x14ac:dyDescent="0.25">
      <c r="Y521" s="60" t="s">
        <v>847</v>
      </c>
      <c r="Z521" s="61" t="s">
        <v>848</v>
      </c>
    </row>
    <row r="522" spans="25:26" x14ac:dyDescent="0.25">
      <c r="Y522" s="60" t="s">
        <v>849</v>
      </c>
      <c r="Z522" s="61" t="s">
        <v>850</v>
      </c>
    </row>
    <row r="523" spans="25:26" x14ac:dyDescent="0.25">
      <c r="Y523" s="60" t="s">
        <v>851</v>
      </c>
      <c r="Z523" s="61" t="s">
        <v>852</v>
      </c>
    </row>
    <row r="524" spans="25:26" x14ac:dyDescent="0.25">
      <c r="Y524" s="60" t="s">
        <v>853</v>
      </c>
      <c r="Z524" s="61" t="s">
        <v>854</v>
      </c>
    </row>
    <row r="525" spans="25:26" x14ac:dyDescent="0.25">
      <c r="Y525" s="60" t="s">
        <v>855</v>
      </c>
      <c r="Z525" s="61" t="s">
        <v>856</v>
      </c>
    </row>
    <row r="526" spans="25:26" x14ac:dyDescent="0.25">
      <c r="Y526" s="60">
        <v>28630</v>
      </c>
      <c r="Z526" s="61" t="s">
        <v>857</v>
      </c>
    </row>
    <row r="527" spans="25:26" x14ac:dyDescent="0.25">
      <c r="Y527" s="60">
        <v>25070</v>
      </c>
      <c r="Z527" s="61" t="s">
        <v>858</v>
      </c>
    </row>
    <row r="528" spans="25:26" x14ac:dyDescent="0.25">
      <c r="Y528" s="60">
        <v>29041</v>
      </c>
      <c r="Z528" s="61" t="s">
        <v>859</v>
      </c>
    </row>
    <row r="529" spans="25:26" x14ac:dyDescent="0.25">
      <c r="Y529" s="60">
        <v>29042</v>
      </c>
      <c r="Z529" s="61" t="s">
        <v>860</v>
      </c>
    </row>
    <row r="530" spans="25:26" x14ac:dyDescent="0.25">
      <c r="Y530" s="60">
        <v>47501</v>
      </c>
      <c r="Z530" s="61" t="s">
        <v>861</v>
      </c>
    </row>
    <row r="531" spans="25:26" x14ac:dyDescent="0.25">
      <c r="Y531" s="60">
        <v>21150</v>
      </c>
      <c r="Z531" s="61" t="s">
        <v>862</v>
      </c>
    </row>
    <row r="532" spans="25:26" x14ac:dyDescent="0.25">
      <c r="Y532" s="60">
        <v>21140</v>
      </c>
      <c r="Z532" s="61" t="s">
        <v>863</v>
      </c>
    </row>
    <row r="533" spans="25:26" x14ac:dyDescent="0.25">
      <c r="Y533" s="60" t="s">
        <v>864</v>
      </c>
      <c r="Z533" s="61" t="s">
        <v>865</v>
      </c>
    </row>
    <row r="534" spans="25:26" x14ac:dyDescent="0.25">
      <c r="Y534" s="60" t="s">
        <v>866</v>
      </c>
      <c r="Z534" s="61" t="s">
        <v>867</v>
      </c>
    </row>
    <row r="535" spans="25:26" x14ac:dyDescent="0.25">
      <c r="Y535" s="60">
        <v>12320</v>
      </c>
      <c r="Z535" s="61" t="s">
        <v>868</v>
      </c>
    </row>
    <row r="536" spans="25:26" x14ac:dyDescent="0.25">
      <c r="Y536" s="60" t="s">
        <v>869</v>
      </c>
      <c r="Z536" s="61" t="s">
        <v>870</v>
      </c>
    </row>
    <row r="537" spans="25:26" x14ac:dyDescent="0.25">
      <c r="Y537" s="60">
        <v>99830</v>
      </c>
      <c r="Z537" s="61" t="s">
        <v>871</v>
      </c>
    </row>
    <row r="538" spans="25:26" x14ac:dyDescent="0.25">
      <c r="Y538" s="60" t="s">
        <v>872</v>
      </c>
      <c r="Z538" s="61" t="s">
        <v>873</v>
      </c>
    </row>
    <row r="539" spans="25:26" x14ac:dyDescent="0.25">
      <c r="Y539" s="60">
        <v>99831</v>
      </c>
      <c r="Z539" s="61" t="s">
        <v>874</v>
      </c>
    </row>
    <row r="540" spans="25:26" x14ac:dyDescent="0.25">
      <c r="Y540" s="60">
        <v>99832</v>
      </c>
      <c r="Z540" s="61" t="s">
        <v>875</v>
      </c>
    </row>
    <row r="541" spans="25:26" x14ac:dyDescent="0.25">
      <c r="Y541" s="60">
        <v>28690</v>
      </c>
      <c r="Z541" s="61" t="s">
        <v>876</v>
      </c>
    </row>
    <row r="542" spans="25:26" x14ac:dyDescent="0.25">
      <c r="Y542" s="60" t="s">
        <v>877</v>
      </c>
      <c r="Z542" s="61" t="s">
        <v>878</v>
      </c>
    </row>
    <row r="543" spans="25:26" x14ac:dyDescent="0.25">
      <c r="Y543" s="60">
        <v>14170</v>
      </c>
      <c r="Z543" s="61" t="s">
        <v>879</v>
      </c>
    </row>
    <row r="544" spans="25:26" x14ac:dyDescent="0.25">
      <c r="Y544" s="60" t="s">
        <v>880</v>
      </c>
      <c r="Z544" s="61" t="s">
        <v>881</v>
      </c>
    </row>
    <row r="545" spans="25:26" x14ac:dyDescent="0.25">
      <c r="Y545" s="60" t="s">
        <v>882</v>
      </c>
      <c r="Z545" s="61" t="s">
        <v>883</v>
      </c>
    </row>
    <row r="546" spans="25:26" x14ac:dyDescent="0.25">
      <c r="Y546" s="60" t="s">
        <v>884</v>
      </c>
      <c r="Z546" s="61" t="s">
        <v>885</v>
      </c>
    </row>
    <row r="547" spans="25:26" x14ac:dyDescent="0.25">
      <c r="Y547" s="60" t="s">
        <v>886</v>
      </c>
      <c r="Z547" s="61" t="s">
        <v>887</v>
      </c>
    </row>
    <row r="548" spans="25:26" x14ac:dyDescent="0.25">
      <c r="Y548" s="60">
        <v>16220</v>
      </c>
      <c r="Z548" s="61" t="s">
        <v>888</v>
      </c>
    </row>
    <row r="549" spans="25:26" x14ac:dyDescent="0.25">
      <c r="Y549" s="60">
        <v>30410</v>
      </c>
      <c r="Z549" s="61" t="s">
        <v>889</v>
      </c>
    </row>
    <row r="550" spans="25:26" x14ac:dyDescent="0.25">
      <c r="Y550" s="60">
        <v>30411</v>
      </c>
      <c r="Z550" s="61" t="s">
        <v>890</v>
      </c>
    </row>
    <row r="551" spans="25:26" x14ac:dyDescent="0.25">
      <c r="Y551" s="60">
        <v>31310</v>
      </c>
      <c r="Z551" s="61" t="s">
        <v>891</v>
      </c>
    </row>
    <row r="552" spans="25:26" x14ac:dyDescent="0.25">
      <c r="Y552" s="60" t="s">
        <v>892</v>
      </c>
      <c r="Z552" s="61" t="s">
        <v>893</v>
      </c>
    </row>
    <row r="553" spans="25:26" x14ac:dyDescent="0.25">
      <c r="Y553" s="60" t="s">
        <v>894</v>
      </c>
      <c r="Z553" s="61" t="s">
        <v>895</v>
      </c>
    </row>
    <row r="554" spans="25:26" x14ac:dyDescent="0.25">
      <c r="Y554" s="60" t="s">
        <v>896</v>
      </c>
      <c r="Z554" s="61" t="s">
        <v>897</v>
      </c>
    </row>
    <row r="555" spans="25:26" x14ac:dyDescent="0.25">
      <c r="Y555" s="60">
        <v>15090</v>
      </c>
      <c r="Z555" s="61" t="s">
        <v>898</v>
      </c>
    </row>
    <row r="556" spans="25:26" x14ac:dyDescent="0.25">
      <c r="Y556" s="60">
        <v>15095</v>
      </c>
      <c r="Z556" s="61" t="s">
        <v>899</v>
      </c>
    </row>
    <row r="557" spans="25:26" x14ac:dyDescent="0.25">
      <c r="Y557" s="60">
        <v>13090</v>
      </c>
      <c r="Z557" s="61" t="s">
        <v>900</v>
      </c>
    </row>
    <row r="558" spans="25:26" x14ac:dyDescent="0.25">
      <c r="Y558" s="60">
        <v>30461</v>
      </c>
      <c r="Z558" s="61" t="s">
        <v>901</v>
      </c>
    </row>
    <row r="559" spans="25:26" x14ac:dyDescent="0.25">
      <c r="Y559" s="60">
        <v>30462</v>
      </c>
      <c r="Z559" s="61" t="s">
        <v>902</v>
      </c>
    </row>
    <row r="560" spans="25:26" x14ac:dyDescent="0.25">
      <c r="Y560" s="60">
        <v>30463</v>
      </c>
      <c r="Z560" s="61" t="s">
        <v>903</v>
      </c>
    </row>
    <row r="561" spans="25:26" x14ac:dyDescent="0.25">
      <c r="Y561" s="60" t="s">
        <v>904</v>
      </c>
      <c r="Z561" s="61" t="s">
        <v>905</v>
      </c>
    </row>
    <row r="562" spans="25:26" x14ac:dyDescent="0.25">
      <c r="Y562" s="60">
        <v>23931</v>
      </c>
      <c r="Z562" s="61" t="s">
        <v>906</v>
      </c>
    </row>
    <row r="563" spans="25:26" x14ac:dyDescent="0.25">
      <c r="Y563" s="60">
        <v>23932</v>
      </c>
      <c r="Z563" s="61" t="s">
        <v>907</v>
      </c>
    </row>
    <row r="564" spans="25:26" x14ac:dyDescent="0.25">
      <c r="Y564" s="60">
        <v>23950</v>
      </c>
      <c r="Z564" s="61" t="s">
        <v>908</v>
      </c>
    </row>
    <row r="565" spans="25:26" x14ac:dyDescent="0.25">
      <c r="Y565" s="60">
        <v>15110</v>
      </c>
      <c r="Z565" s="61" t="s">
        <v>909</v>
      </c>
    </row>
    <row r="566" spans="25:26" x14ac:dyDescent="0.25">
      <c r="Y566" s="60" t="s">
        <v>910</v>
      </c>
      <c r="Z566" s="61" t="s">
        <v>911</v>
      </c>
    </row>
    <row r="567" spans="25:26" x14ac:dyDescent="0.25">
      <c r="Y567" s="60">
        <v>19040</v>
      </c>
      <c r="Z567" s="61" t="s">
        <v>912</v>
      </c>
    </row>
    <row r="568" spans="25:26" x14ac:dyDescent="0.25">
      <c r="Y568" s="60">
        <v>21210</v>
      </c>
      <c r="Z568" s="61" t="s">
        <v>913</v>
      </c>
    </row>
    <row r="569" spans="25:26" x14ac:dyDescent="0.25">
      <c r="Y569" s="60">
        <v>11270</v>
      </c>
      <c r="Z569" s="61" t="s">
        <v>914</v>
      </c>
    </row>
    <row r="570" spans="25:26" x14ac:dyDescent="0.25">
      <c r="Y570" s="60">
        <v>11330</v>
      </c>
      <c r="Z570" s="61" t="s">
        <v>915</v>
      </c>
    </row>
    <row r="571" spans="25:26" x14ac:dyDescent="0.25">
      <c r="Y571" s="60" t="s">
        <v>916</v>
      </c>
      <c r="Z571" s="61" t="s">
        <v>917</v>
      </c>
    </row>
    <row r="572" spans="25:26" x14ac:dyDescent="0.25">
      <c r="Y572" s="60" t="s">
        <v>918</v>
      </c>
      <c r="Z572" s="61" t="s">
        <v>919</v>
      </c>
    </row>
    <row r="573" spans="25:26" x14ac:dyDescent="0.25">
      <c r="Y573" s="60" t="s">
        <v>920</v>
      </c>
      <c r="Z573" s="61" t="s">
        <v>921</v>
      </c>
    </row>
    <row r="574" spans="25:26" x14ac:dyDescent="0.25">
      <c r="Y574" s="60" t="s">
        <v>922</v>
      </c>
      <c r="Z574" s="61" t="s">
        <v>923</v>
      </c>
    </row>
    <row r="575" spans="25:26" x14ac:dyDescent="0.25">
      <c r="Y575" s="60" t="s">
        <v>924</v>
      </c>
      <c r="Z575" s="61" t="s">
        <v>925</v>
      </c>
    </row>
    <row r="576" spans="25:26" x14ac:dyDescent="0.25">
      <c r="Y576" s="60" t="s">
        <v>926</v>
      </c>
      <c r="Z576" s="61" t="s">
        <v>927</v>
      </c>
    </row>
    <row r="577" spans="25:26" x14ac:dyDescent="0.25">
      <c r="Y577" s="60" t="s">
        <v>928</v>
      </c>
      <c r="Z577" s="61" t="s">
        <v>929</v>
      </c>
    </row>
    <row r="578" spans="25:26" x14ac:dyDescent="0.25">
      <c r="Y578" s="60">
        <v>31363</v>
      </c>
      <c r="Z578" s="61" t="s">
        <v>930</v>
      </c>
    </row>
    <row r="579" spans="25:26" x14ac:dyDescent="0.25">
      <c r="Y579" s="60">
        <v>31361</v>
      </c>
      <c r="Z579" s="61" t="s">
        <v>931</v>
      </c>
    </row>
    <row r="580" spans="25:26" x14ac:dyDescent="0.25">
      <c r="Y580" s="60">
        <v>31362</v>
      </c>
      <c r="Z580" s="61" t="s">
        <v>932</v>
      </c>
    </row>
    <row r="581" spans="25:26" x14ac:dyDescent="0.25">
      <c r="Y581" s="60">
        <v>31364</v>
      </c>
      <c r="Z581" s="61" t="s">
        <v>933</v>
      </c>
    </row>
    <row r="582" spans="25:26" x14ac:dyDescent="0.25">
      <c r="Y582" s="60">
        <v>31360</v>
      </c>
      <c r="Z582" s="61" t="s">
        <v>934</v>
      </c>
    </row>
    <row r="583" spans="25:26" x14ac:dyDescent="0.25">
      <c r="Y583" s="60">
        <v>47601</v>
      </c>
      <c r="Z583" s="61" t="s">
        <v>935</v>
      </c>
    </row>
    <row r="584" spans="25:26" x14ac:dyDescent="0.25">
      <c r="Y584" s="60">
        <v>15120</v>
      </c>
      <c r="Z584" s="61" t="s">
        <v>936</v>
      </c>
    </row>
    <row r="585" spans="25:26" x14ac:dyDescent="0.25">
      <c r="Y585" s="60">
        <v>30494</v>
      </c>
      <c r="Z585" s="61" t="s">
        <v>937</v>
      </c>
    </row>
    <row r="586" spans="25:26" x14ac:dyDescent="0.25">
      <c r="Y586" s="60">
        <v>30495</v>
      </c>
      <c r="Z586" s="61" t="s">
        <v>938</v>
      </c>
    </row>
    <row r="587" spans="25:26" x14ac:dyDescent="0.25">
      <c r="Y587" s="60">
        <v>30491</v>
      </c>
      <c r="Z587" s="61" t="s">
        <v>939</v>
      </c>
    </row>
    <row r="588" spans="25:26" x14ac:dyDescent="0.25">
      <c r="Y588" s="60">
        <v>30492</v>
      </c>
      <c r="Z588" s="61" t="s">
        <v>940</v>
      </c>
    </row>
    <row r="589" spans="25:26" x14ac:dyDescent="0.25">
      <c r="Y589" s="60">
        <v>30493</v>
      </c>
      <c r="Z589" s="61" t="s">
        <v>941</v>
      </c>
    </row>
    <row r="590" spans="25:26" x14ac:dyDescent="0.25">
      <c r="Y590" s="60">
        <v>47701</v>
      </c>
      <c r="Z590" s="61" t="s">
        <v>942</v>
      </c>
    </row>
    <row r="591" spans="25:26" x14ac:dyDescent="0.25">
      <c r="Y591" s="60" t="s">
        <v>943</v>
      </c>
      <c r="Z591" s="61" t="s">
        <v>944</v>
      </c>
    </row>
    <row r="592" spans="25:26" x14ac:dyDescent="0.25">
      <c r="Y592" s="60">
        <v>99840</v>
      </c>
      <c r="Z592" s="61" t="s">
        <v>945</v>
      </c>
    </row>
    <row r="593" spans="25:26" x14ac:dyDescent="0.25">
      <c r="Y593" s="60">
        <v>99841</v>
      </c>
      <c r="Z593" s="61" t="s">
        <v>946</v>
      </c>
    </row>
    <row r="594" spans="25:26" x14ac:dyDescent="0.25">
      <c r="Y594" s="60">
        <v>99842</v>
      </c>
      <c r="Z594" s="61" t="s">
        <v>947</v>
      </c>
    </row>
    <row r="595" spans="25:26" x14ac:dyDescent="0.25">
      <c r="Y595" s="60">
        <v>25190</v>
      </c>
      <c r="Z595" s="61" t="s">
        <v>948</v>
      </c>
    </row>
    <row r="596" spans="25:26" x14ac:dyDescent="0.25">
      <c r="Y596" s="60">
        <v>13110</v>
      </c>
      <c r="Z596" s="61" t="s">
        <v>949</v>
      </c>
    </row>
    <row r="597" spans="25:26" x14ac:dyDescent="0.25">
      <c r="Y597" s="60" t="s">
        <v>950</v>
      </c>
      <c r="Z597" s="61" t="s">
        <v>951</v>
      </c>
    </row>
    <row r="598" spans="25:26" x14ac:dyDescent="0.25">
      <c r="Y598" s="60">
        <v>21410</v>
      </c>
      <c r="Z598" s="61" t="s">
        <v>952</v>
      </c>
    </row>
    <row r="599" spans="25:26" x14ac:dyDescent="0.25">
      <c r="Y599" s="60">
        <v>16250</v>
      </c>
      <c r="Z599" s="61" t="s">
        <v>953</v>
      </c>
    </row>
    <row r="600" spans="25:26" x14ac:dyDescent="0.25">
      <c r="Y600" s="60">
        <v>25210</v>
      </c>
      <c r="Z600" s="61" t="s">
        <v>954</v>
      </c>
    </row>
    <row r="601" spans="25:26" x14ac:dyDescent="0.25">
      <c r="Y601" s="60">
        <v>30501</v>
      </c>
      <c r="Z601" s="61" t="s">
        <v>955</v>
      </c>
    </row>
    <row r="602" spans="25:26" x14ac:dyDescent="0.25">
      <c r="Y602" s="60">
        <v>30502</v>
      </c>
      <c r="Z602" s="61" t="s">
        <v>956</v>
      </c>
    </row>
    <row r="603" spans="25:26" x14ac:dyDescent="0.25">
      <c r="Y603" s="60">
        <v>30620</v>
      </c>
      <c r="Z603" s="61" t="s">
        <v>957</v>
      </c>
    </row>
    <row r="604" spans="25:26" x14ac:dyDescent="0.25">
      <c r="Y604" s="60">
        <v>30621</v>
      </c>
      <c r="Z604" s="61" t="s">
        <v>958</v>
      </c>
    </row>
    <row r="605" spans="25:26" x14ac:dyDescent="0.25">
      <c r="Y605" s="60" t="s">
        <v>959</v>
      </c>
      <c r="Z605" s="61" t="s">
        <v>960</v>
      </c>
    </row>
    <row r="606" spans="25:26" x14ac:dyDescent="0.25">
      <c r="Y606" s="60" t="s">
        <v>961</v>
      </c>
      <c r="Z606" s="61" t="s">
        <v>962</v>
      </c>
    </row>
    <row r="607" spans="25:26" x14ac:dyDescent="0.25">
      <c r="Y607" s="60" t="s">
        <v>963</v>
      </c>
      <c r="Z607" s="61" t="s">
        <v>964</v>
      </c>
    </row>
    <row r="608" spans="25:26" x14ac:dyDescent="0.25">
      <c r="Y608" s="60">
        <v>23960</v>
      </c>
      <c r="Z608" s="61" t="s">
        <v>965</v>
      </c>
    </row>
    <row r="609" spans="25:26" x14ac:dyDescent="0.25">
      <c r="Y609" s="60">
        <v>23965</v>
      </c>
      <c r="Z609" s="61" t="s">
        <v>966</v>
      </c>
    </row>
    <row r="610" spans="25:26" x14ac:dyDescent="0.25">
      <c r="Y610" s="60">
        <v>91750</v>
      </c>
      <c r="Z610" s="61" t="s">
        <v>967</v>
      </c>
    </row>
    <row r="611" spans="25:26" x14ac:dyDescent="0.25">
      <c r="Y611" s="60">
        <v>11360</v>
      </c>
      <c r="Z611" s="61" t="s">
        <v>968</v>
      </c>
    </row>
    <row r="612" spans="25:26" x14ac:dyDescent="0.25">
      <c r="Y612" s="60">
        <v>47801</v>
      </c>
      <c r="Z612" s="61" t="s">
        <v>969</v>
      </c>
    </row>
    <row r="613" spans="25:26" x14ac:dyDescent="0.25">
      <c r="Y613" s="60">
        <v>23970</v>
      </c>
      <c r="Z613" s="61" t="s">
        <v>970</v>
      </c>
    </row>
    <row r="614" spans="25:26" x14ac:dyDescent="0.25">
      <c r="Y614" s="60">
        <v>23980</v>
      </c>
      <c r="Z614" s="61" t="s">
        <v>971</v>
      </c>
    </row>
    <row r="615" spans="25:26" x14ac:dyDescent="0.25">
      <c r="Y615" s="60" t="s">
        <v>972</v>
      </c>
      <c r="Z615" s="61" t="s">
        <v>973</v>
      </c>
    </row>
    <row r="616" spans="25:26" x14ac:dyDescent="0.25">
      <c r="Y616" s="60" t="s">
        <v>974</v>
      </c>
      <c r="Z616" s="61" t="s">
        <v>975</v>
      </c>
    </row>
    <row r="617" spans="25:26" x14ac:dyDescent="0.25">
      <c r="Y617" s="60" t="s">
        <v>976</v>
      </c>
      <c r="Z617" s="61" t="s">
        <v>977</v>
      </c>
    </row>
    <row r="618" spans="25:26" x14ac:dyDescent="0.25">
      <c r="Y618" s="60">
        <v>91811</v>
      </c>
      <c r="Z618" s="61" t="s">
        <v>978</v>
      </c>
    </row>
    <row r="619" spans="25:26" x14ac:dyDescent="0.25">
      <c r="Y619" s="62">
        <v>91812</v>
      </c>
      <c r="Z619" s="63" t="s">
        <v>979</v>
      </c>
    </row>
  </sheetData>
  <mergeCells count="7">
    <mergeCell ref="Y4:Z4"/>
    <mergeCell ref="K2:P3"/>
    <mergeCell ref="R2:U3"/>
    <mergeCell ref="B2:H3"/>
    <mergeCell ref="Q2:Q4"/>
    <mergeCell ref="J2:J3"/>
    <mergeCell ref="I2:I3"/>
  </mergeCells>
  <conditionalFormatting sqref="N6:N11">
    <cfRule type="expression" dxfId="0" priority="1">
      <formula>$B6="S"</formula>
    </cfRule>
  </conditionalFormatting>
  <dataValidations count="1">
    <dataValidation type="list" allowBlank="1" showInputMessage="1" showErrorMessage="1" sqref="C6:C11" xr:uid="{D7C23E14-4ACF-4E23-B457-C64A87E13D19}">
      <formula1>eCRAFTLCATList</formula1>
    </dataValidation>
  </dataValidations>
  <pageMargins left="0.7" right="0.7" top="0.75" bottom="0.75" header="0.3" footer="0.3"/>
  <pageSetup orientation="portrait" horizontalDpi="1200" verticalDpi="1200" r:id="rId1"/>
  <ignoredErrors>
    <ignoredError sqref="R6:R9 R10:R11" formula="1"/>
    <ignoredError sqref="Y367:Y619 Y119:Y127 Y5:Y14 Y15:Y11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7850-D8E9-45C7-8F5F-801DA6C0A8A6}">
  <dimension ref="B1:G8"/>
  <sheetViews>
    <sheetView workbookViewId="0"/>
  </sheetViews>
  <sheetFormatPr defaultRowHeight="15" x14ac:dyDescent="0.25"/>
  <cols>
    <col min="1" max="1" width="29.140625" customWidth="1"/>
    <col min="2" max="2" width="28.140625" customWidth="1"/>
    <col min="3" max="3" width="16.140625" customWidth="1"/>
    <col min="4" max="5" width="10" customWidth="1"/>
    <col min="6" max="6" width="9.28515625" customWidth="1"/>
    <col min="7" max="7" width="10.42578125" customWidth="1"/>
  </cols>
  <sheetData>
    <row r="1" spans="2:7" ht="46.5" customHeight="1" x14ac:dyDescent="0.25"/>
    <row r="2" spans="2:7" ht="30" customHeight="1" x14ac:dyDescent="0.25">
      <c r="B2" s="23" t="s">
        <v>985</v>
      </c>
      <c r="C2" s="23" t="s">
        <v>980</v>
      </c>
      <c r="D2" s="24" t="s">
        <v>981</v>
      </c>
      <c r="E2" s="24" t="s">
        <v>982</v>
      </c>
      <c r="F2" s="24" t="s">
        <v>983</v>
      </c>
      <c r="G2" s="24" t="s">
        <v>984</v>
      </c>
    </row>
    <row r="3" spans="2:7" x14ac:dyDescent="0.25">
      <c r="B3" s="25" t="s">
        <v>67</v>
      </c>
      <c r="C3" s="26">
        <v>0.15</v>
      </c>
      <c r="D3" s="26">
        <v>0.15</v>
      </c>
      <c r="E3" s="26">
        <v>0.16</v>
      </c>
      <c r="F3" s="26">
        <v>0.16500000000000001</v>
      </c>
      <c r="G3" s="26">
        <v>0.15</v>
      </c>
    </row>
    <row r="4" spans="2:7" x14ac:dyDescent="0.25">
      <c r="B4" s="25" t="s">
        <v>986</v>
      </c>
      <c r="C4" s="26">
        <v>0.22500000000000001</v>
      </c>
      <c r="D4" s="26">
        <v>0.21</v>
      </c>
      <c r="E4" s="26">
        <v>0.2</v>
      </c>
      <c r="F4" s="26">
        <v>0.22500000000000001</v>
      </c>
      <c r="G4" s="26">
        <v>0.22500000000000001</v>
      </c>
    </row>
    <row r="5" spans="2:7" x14ac:dyDescent="0.25">
      <c r="B5" s="25" t="s">
        <v>987</v>
      </c>
      <c r="C5" s="26">
        <v>0.28000000000000003</v>
      </c>
      <c r="D5" s="26">
        <v>0.26</v>
      </c>
      <c r="E5" s="26">
        <v>0.27</v>
      </c>
      <c r="F5" s="26">
        <v>0.28000000000000003</v>
      </c>
      <c r="G5" s="26">
        <v>0.28000000000000003</v>
      </c>
    </row>
    <row r="6" spans="2:7" x14ac:dyDescent="0.25">
      <c r="B6" s="25" t="s">
        <v>988</v>
      </c>
      <c r="C6" s="26">
        <v>2.2200000000000001E-2</v>
      </c>
      <c r="D6" s="26">
        <v>1.95E-2</v>
      </c>
      <c r="E6" s="26">
        <v>1.9E-2</v>
      </c>
      <c r="F6" s="26">
        <v>2.2200000000000001E-2</v>
      </c>
      <c r="G6" s="26">
        <v>2.2200000000000001E-2</v>
      </c>
    </row>
    <row r="7" spans="2:7" x14ac:dyDescent="0.25">
      <c r="B7" s="25" t="s">
        <v>46</v>
      </c>
      <c r="C7" s="26">
        <v>0.13</v>
      </c>
      <c r="D7" s="26">
        <v>0.13</v>
      </c>
      <c r="E7" s="26">
        <v>0.13</v>
      </c>
      <c r="F7" s="26">
        <v>0.13</v>
      </c>
      <c r="G7" s="26">
        <v>0.13</v>
      </c>
    </row>
    <row r="8" spans="2:7" x14ac:dyDescent="0.25">
      <c r="B8" s="25" t="s">
        <v>989</v>
      </c>
      <c r="C8" s="26">
        <v>5.5E-2</v>
      </c>
      <c r="D8" s="26">
        <v>5.5E-2</v>
      </c>
      <c r="E8" s="26">
        <v>5.5E-2</v>
      </c>
      <c r="F8" s="26">
        <v>5.5E-2</v>
      </c>
      <c r="G8" s="26">
        <v>5.5E-2</v>
      </c>
    </row>
  </sheetData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04FB3-F369-4AA4-8105-5ACD073F56AF}">
  <dimension ref="B1:H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3" sqref="E3"/>
    </sheetView>
  </sheetViews>
  <sheetFormatPr defaultRowHeight="15" x14ac:dyDescent="0.25"/>
  <cols>
    <col min="1" max="1" width="25.42578125" customWidth="1"/>
    <col min="2" max="2" width="38.140625" customWidth="1"/>
    <col min="3" max="3" width="36.5703125" customWidth="1"/>
    <col min="4" max="4" width="12.7109375" customWidth="1"/>
    <col min="5" max="5" width="10.5703125" customWidth="1"/>
    <col min="6" max="7" width="10.85546875" customWidth="1"/>
    <col min="8" max="8" width="10.140625" customWidth="1"/>
  </cols>
  <sheetData>
    <row r="1" spans="2:8" ht="32.25" customHeight="1" x14ac:dyDescent="0.25">
      <c r="E1" s="36">
        <v>1.4999999999999999E-2</v>
      </c>
      <c r="F1" s="36">
        <v>1.7500000000000002E-2</v>
      </c>
      <c r="G1" s="36">
        <v>0.02</v>
      </c>
      <c r="H1" s="36">
        <v>1.2500000000000001E-2</v>
      </c>
    </row>
    <row r="2" spans="2:8" ht="30" x14ac:dyDescent="0.25">
      <c r="B2" s="28" t="s">
        <v>5</v>
      </c>
      <c r="C2" s="29" t="s">
        <v>8</v>
      </c>
      <c r="D2" s="30" t="s">
        <v>980</v>
      </c>
      <c r="E2" s="28" t="s">
        <v>981</v>
      </c>
      <c r="F2" s="28" t="s">
        <v>982</v>
      </c>
      <c r="G2" s="28" t="s">
        <v>983</v>
      </c>
      <c r="H2" s="28" t="s">
        <v>984</v>
      </c>
    </row>
    <row r="3" spans="2:8" x14ac:dyDescent="0.25">
      <c r="B3" s="25" t="s">
        <v>90</v>
      </c>
      <c r="C3" s="27" t="s">
        <v>91</v>
      </c>
      <c r="D3" s="31">
        <v>50</v>
      </c>
      <c r="E3" s="31">
        <f>IFERROR(D3*(1+$E$1),"")</f>
        <v>50.749999999999993</v>
      </c>
      <c r="F3" s="31">
        <f>IFERROR(E3*(1+$F$1),"")</f>
        <v>51.638124999999995</v>
      </c>
      <c r="G3" s="31">
        <f>IFERROR(F3*(1+$G$1),"")</f>
        <v>52.670887499999999</v>
      </c>
      <c r="H3" s="31">
        <f>IFERROR(G3*(1+$H$1),"")</f>
        <v>53.329273593749996</v>
      </c>
    </row>
    <row r="4" spans="2:8" x14ac:dyDescent="0.25">
      <c r="B4" s="25" t="s">
        <v>94</v>
      </c>
      <c r="C4" s="27" t="s">
        <v>95</v>
      </c>
      <c r="D4" s="31">
        <v>60</v>
      </c>
      <c r="E4" s="31">
        <f t="shared" ref="E4:E8" si="0">IFERROR(D4*(1+$E$1),"")</f>
        <v>60.899999999999991</v>
      </c>
      <c r="F4" s="31">
        <f t="shared" ref="F4:F8" si="1">IFERROR(E4*(1+$F$1),"")</f>
        <v>61.965749999999993</v>
      </c>
      <c r="G4" s="31">
        <f t="shared" ref="G4:G8" si="2">IFERROR(F4*(1+$G$1),"")</f>
        <v>63.205064999999991</v>
      </c>
      <c r="H4" s="31">
        <f t="shared" ref="H4:H8" si="3">IFERROR(G4*(1+$H$1),"")</f>
        <v>63.995128312499986</v>
      </c>
    </row>
    <row r="5" spans="2:8" x14ac:dyDescent="0.25">
      <c r="B5" s="25" t="s">
        <v>98</v>
      </c>
      <c r="C5" s="27" t="s">
        <v>99</v>
      </c>
      <c r="D5" s="31">
        <v>70</v>
      </c>
      <c r="E5" s="31">
        <f t="shared" si="0"/>
        <v>71.05</v>
      </c>
      <c r="F5" s="31">
        <f t="shared" si="1"/>
        <v>72.293374999999997</v>
      </c>
      <c r="G5" s="31">
        <f t="shared" si="2"/>
        <v>73.739242500000003</v>
      </c>
      <c r="H5" s="31">
        <f t="shared" si="3"/>
        <v>74.660983031249998</v>
      </c>
    </row>
    <row r="6" spans="2:8" x14ac:dyDescent="0.25">
      <c r="B6" s="25" t="s">
        <v>102</v>
      </c>
      <c r="C6" s="27" t="s">
        <v>103</v>
      </c>
      <c r="D6" s="31">
        <v>90</v>
      </c>
      <c r="E6" s="31">
        <f t="shared" si="0"/>
        <v>91.35</v>
      </c>
      <c r="F6" s="31">
        <f t="shared" si="1"/>
        <v>92.948625000000007</v>
      </c>
      <c r="G6" s="31">
        <f t="shared" si="2"/>
        <v>94.807597500000014</v>
      </c>
      <c r="H6" s="31">
        <f t="shared" si="3"/>
        <v>95.992692468750008</v>
      </c>
    </row>
    <row r="7" spans="2:8" x14ac:dyDescent="0.25">
      <c r="B7" s="25" t="s">
        <v>106</v>
      </c>
      <c r="C7" s="27" t="s">
        <v>107</v>
      </c>
      <c r="D7" s="31">
        <v>135</v>
      </c>
      <c r="E7" s="31">
        <f t="shared" si="0"/>
        <v>137.02499999999998</v>
      </c>
      <c r="F7" s="31">
        <f t="shared" si="1"/>
        <v>139.42293749999999</v>
      </c>
      <c r="G7" s="31">
        <f t="shared" si="2"/>
        <v>142.21139624999998</v>
      </c>
      <c r="H7" s="31">
        <f t="shared" si="3"/>
        <v>143.98903870312498</v>
      </c>
    </row>
    <row r="8" spans="2:8" x14ac:dyDescent="0.25">
      <c r="B8" s="25" t="s">
        <v>111</v>
      </c>
      <c r="C8" s="27" t="s">
        <v>112</v>
      </c>
      <c r="D8" s="31">
        <v>145</v>
      </c>
      <c r="E8" s="31">
        <f t="shared" si="0"/>
        <v>147.17499999999998</v>
      </c>
      <c r="F8" s="31">
        <f t="shared" si="1"/>
        <v>149.7505625</v>
      </c>
      <c r="G8" s="31">
        <f t="shared" si="2"/>
        <v>152.74557375000001</v>
      </c>
      <c r="H8" s="31">
        <f t="shared" si="3"/>
        <v>154.65489342187499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AAFFB55B07540901139B1C4315F9E" ma:contentTypeVersion="20" ma:contentTypeDescription="Create a new document." ma:contentTypeScope="" ma:versionID="a0e3a1df8452b4c08bbeeae43332a815">
  <xsd:schema xmlns:xsd="http://www.w3.org/2001/XMLSchema" xmlns:xs="http://www.w3.org/2001/XMLSchema" xmlns:p="http://schemas.microsoft.com/office/2006/metadata/properties" xmlns:ns1="http://schemas.microsoft.com/sharepoint/v3" xmlns:ns2="c4213441-6873-406c-8358-3b51d41636ba" xmlns:ns3="153d818c-63da-404f-a411-78a5b574b39f" targetNamespace="http://schemas.microsoft.com/office/2006/metadata/properties" ma:root="true" ma:fieldsID="438bded339ddee46f9d1a2924a88e114" ns1:_="" ns2:_="" ns3:_="">
    <xsd:import namespace="http://schemas.microsoft.com/sharepoint/v3"/>
    <xsd:import namespace="c4213441-6873-406c-8358-3b51d41636ba"/>
    <xsd:import namespace="153d818c-63da-404f-a411-78a5b574b3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DocumentDescription" minOccurs="0"/>
                <xsd:element ref="ns2:ReviewLevel_x002d_TestColum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13441-6873-406c-8358-3b51d4163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DocumentDescription" ma:index="26" nillable="true" ma:displayName="Document Description" ma:description="&#10;" ma:format="Dropdown" ma:internalName="DocumentDescription">
      <xsd:simpleType>
        <xsd:restriction base="dms:Note">
          <xsd:maxLength value="255"/>
        </xsd:restriction>
      </xsd:simpleType>
    </xsd:element>
    <xsd:element name="ReviewLevel_x002d_TestColumn" ma:index="27" nillable="true" ma:displayName="Review Level - Test Column" ma:format="Dropdown" ma:internalName="ReviewLevel_x002d_TestColumn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d818c-63da-404f-a411-78a5b574b3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fe642b8-c638-46e0-8362-64c5464e16af}" ma:internalName="TaxCatchAll" ma:showField="CatchAllData" ma:web="153d818c-63da-404f-a411-78a5b574b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4213441-6873-406c-8358-3b51d41636ba">
      <Terms xmlns="http://schemas.microsoft.com/office/infopath/2007/PartnerControls"/>
    </lcf76f155ced4ddcb4097134ff3c332f>
    <DocumentDescription xmlns="c4213441-6873-406c-8358-3b51d41636ba" xsi:nil="true"/>
    <TaxCatchAll xmlns="153d818c-63da-404f-a411-78a5b574b39f" xsi:nil="true"/>
    <ReviewLevel_x002d_TestColumn xmlns="c4213441-6873-406c-8358-3b51d41636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13C7A-C0EE-49F9-826C-D1D3171D08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213441-6873-406c-8358-3b51d41636ba"/>
    <ds:schemaRef ds:uri="153d818c-63da-404f-a411-78a5b574b3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1295B8-B746-405C-BAC0-2231E082E837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c11beeaf-5ec4-4595-802e-f04defed153f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c4213441-6873-406c-8358-3b51d41636ba"/>
    <ds:schemaRef ds:uri="153d818c-63da-404f-a411-78a5b574b39f"/>
  </ds:schemaRefs>
</ds:datastoreItem>
</file>

<file path=customXml/itemProps3.xml><?xml version="1.0" encoding="utf-8"?>
<ds:datastoreItem xmlns:ds="http://schemas.openxmlformats.org/officeDocument/2006/customXml" ds:itemID="{4405EB92-E3A4-4CAF-A964-BDACA13B937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 - FLLRB</vt:lpstr>
      <vt:lpstr>Fully Loaded Labor Rate Build</vt:lpstr>
      <vt:lpstr>Indirect Rate Sheet</vt:lpstr>
      <vt:lpstr>Direct Labor Rate Sheet</vt:lpstr>
      <vt:lpstr>eCRAFTLCATList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Wienecke, Steven M CIV USARMY ACC (USA)</dc:creator>
  <cp:keywords/>
  <dc:description/>
  <cp:lastModifiedBy>Wilcox, Alexander M CIV USARMY ACC (USA)</cp:lastModifiedBy>
  <cp:revision/>
  <dcterms:created xsi:type="dcterms:W3CDTF">2025-06-24T12:54:08Z</dcterms:created>
  <dcterms:modified xsi:type="dcterms:W3CDTF">2026-07-30T14:25:44Z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0x0101001A4AAFFB55B07540901139B1C4315F9E</vt:lpwstr>
  </property>
  <property fmtid="{D5CDD505-2E9C-101B-9397-08002B2CF9AE}" pid="3" name="MediaServiceImageTags">
    <vt:lpwstr/>
  </property>
</Properties>
</file>