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TPD\1. NORTHWEST REGION\1. Active Solicitation\Market Fresh\SPE300-26-R-0039 Colorado Bread - Active\2. Solicitation\20. Solicitation\DIBBS\"/>
    </mc:Choice>
  </mc:AlternateContent>
  <xr:revisionPtr revIDLastSave="0" documentId="8_{746B887A-DC45-4EA1-8511-008934AE8A8C}" xr6:coauthVersionLast="47" xr6:coauthVersionMax="47" xr10:uidLastSave="{00000000-0000-0000-0000-000000000000}"/>
  <bookViews>
    <workbookView xWindow="-110" yWindow="30" windowWidth="19420" windowHeight="11360" xr2:uid="{00000000-000D-0000-FFFF-FFFF00000000}"/>
  </bookViews>
  <sheets>
    <sheet name="Group 1" sheetId="7" r:id="rId1"/>
    <sheet name="Group 1b" sheetId="8" state="hidden" r:id="rId2"/>
    <sheet name="Group 1c" sheetId="9" state="hidden" r:id="rId3"/>
    <sheet name="Commercial Items Tab" sheetId="10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0" i="9" l="1"/>
  <c r="R11" i="9"/>
  <c r="R12" i="9"/>
  <c r="R13" i="9"/>
  <c r="R14" i="9"/>
  <c r="R15" i="9"/>
  <c r="R16" i="9"/>
  <c r="R17" i="9"/>
  <c r="R18" i="9"/>
  <c r="R19" i="9"/>
  <c r="R20" i="9"/>
  <c r="R21" i="9"/>
  <c r="R22" i="9"/>
  <c r="R23" i="9"/>
  <c r="R24" i="9"/>
  <c r="R25" i="9"/>
  <c r="R26" i="9"/>
  <c r="R27" i="9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45" i="8"/>
  <c r="R46" i="8"/>
  <c r="R47" i="8"/>
  <c r="R48" i="8"/>
  <c r="R49" i="8"/>
  <c r="R50" i="8"/>
  <c r="R51" i="8"/>
  <c r="R52" i="8"/>
  <c r="R53" i="8"/>
  <c r="H28" i="9"/>
  <c r="P27" i="9"/>
  <c r="Q27" i="9" s="1"/>
  <c r="K27" i="9"/>
  <c r="L27" i="9" s="1"/>
  <c r="P26" i="9"/>
  <c r="Q26" i="9" s="1"/>
  <c r="K26" i="9"/>
  <c r="L26" i="9" s="1"/>
  <c r="P25" i="9"/>
  <c r="Q25" i="9" s="1"/>
  <c r="K25" i="9"/>
  <c r="L25" i="9" s="1"/>
  <c r="P24" i="9"/>
  <c r="Q24" i="9" s="1"/>
  <c r="K24" i="9"/>
  <c r="L24" i="9" s="1"/>
  <c r="P23" i="9"/>
  <c r="Q23" i="9" s="1"/>
  <c r="K23" i="9"/>
  <c r="L23" i="9" s="1"/>
  <c r="P22" i="9"/>
  <c r="Q22" i="9" s="1"/>
  <c r="K22" i="9"/>
  <c r="L22" i="9" s="1"/>
  <c r="P21" i="9"/>
  <c r="Q21" i="9" s="1"/>
  <c r="K21" i="9"/>
  <c r="L21" i="9" s="1"/>
  <c r="P20" i="9"/>
  <c r="Q20" i="9" s="1"/>
  <c r="K20" i="9"/>
  <c r="L20" i="9" s="1"/>
  <c r="P19" i="9"/>
  <c r="Q19" i="9" s="1"/>
  <c r="K19" i="9"/>
  <c r="L19" i="9" s="1"/>
  <c r="P18" i="9"/>
  <c r="Q18" i="9" s="1"/>
  <c r="K18" i="9"/>
  <c r="L18" i="9" s="1"/>
  <c r="P17" i="9"/>
  <c r="Q17" i="9" s="1"/>
  <c r="K17" i="9"/>
  <c r="L17" i="9" s="1"/>
  <c r="P16" i="9"/>
  <c r="Q16" i="9" s="1"/>
  <c r="K16" i="9"/>
  <c r="L16" i="9" s="1"/>
  <c r="P15" i="9"/>
  <c r="Q15" i="9" s="1"/>
  <c r="K15" i="9"/>
  <c r="L15" i="9" s="1"/>
  <c r="P14" i="9"/>
  <c r="Q14" i="9" s="1"/>
  <c r="K14" i="9"/>
  <c r="L14" i="9" s="1"/>
  <c r="P13" i="9"/>
  <c r="Q13" i="9" s="1"/>
  <c r="K13" i="9"/>
  <c r="L13" i="9" s="1"/>
  <c r="P12" i="9"/>
  <c r="Q12" i="9" s="1"/>
  <c r="K12" i="9"/>
  <c r="L12" i="9" s="1"/>
  <c r="P11" i="9"/>
  <c r="Q11" i="9" s="1"/>
  <c r="K11" i="9"/>
  <c r="L11" i="9" s="1"/>
  <c r="P10" i="9"/>
  <c r="Q10" i="9" s="1"/>
  <c r="Q29" i="9" s="1"/>
  <c r="K10" i="9"/>
  <c r="L10" i="9" s="1"/>
  <c r="L29" i="9" s="1"/>
  <c r="R31" i="9" s="1"/>
  <c r="P9" i="9"/>
  <c r="Q9" i="9" s="1"/>
  <c r="K9" i="9"/>
  <c r="L9" i="9" s="1"/>
  <c r="R9" i="9" s="1"/>
  <c r="M54" i="8"/>
  <c r="H54" i="8"/>
  <c r="P53" i="8"/>
  <c r="Q53" i="8" s="1"/>
  <c r="K53" i="8"/>
  <c r="L53" i="8" s="1"/>
  <c r="P52" i="8"/>
  <c r="Q52" i="8" s="1"/>
  <c r="K52" i="8"/>
  <c r="L52" i="8" s="1"/>
  <c r="P51" i="8"/>
  <c r="Q51" i="8" s="1"/>
  <c r="K51" i="8"/>
  <c r="L51" i="8" s="1"/>
  <c r="P50" i="8"/>
  <c r="Q50" i="8" s="1"/>
  <c r="K50" i="8"/>
  <c r="L50" i="8" s="1"/>
  <c r="P49" i="8"/>
  <c r="Q49" i="8" s="1"/>
  <c r="K49" i="8"/>
  <c r="L49" i="8" s="1"/>
  <c r="P48" i="8"/>
  <c r="Q48" i="8" s="1"/>
  <c r="K48" i="8"/>
  <c r="L48" i="8" s="1"/>
  <c r="P47" i="8"/>
  <c r="Q47" i="8" s="1"/>
  <c r="K47" i="8"/>
  <c r="L47" i="8" s="1"/>
  <c r="P46" i="8"/>
  <c r="Q46" i="8" s="1"/>
  <c r="K46" i="8"/>
  <c r="L46" i="8" s="1"/>
  <c r="P45" i="8"/>
  <c r="Q45" i="8" s="1"/>
  <c r="K45" i="8"/>
  <c r="L45" i="8" s="1"/>
  <c r="P44" i="8"/>
  <c r="Q44" i="8" s="1"/>
  <c r="K44" i="8"/>
  <c r="L44" i="8" s="1"/>
  <c r="P43" i="8"/>
  <c r="Q43" i="8" s="1"/>
  <c r="K43" i="8"/>
  <c r="L43" i="8" s="1"/>
  <c r="P42" i="8"/>
  <c r="Q42" i="8" s="1"/>
  <c r="K42" i="8"/>
  <c r="L42" i="8" s="1"/>
  <c r="P41" i="8"/>
  <c r="Q41" i="8" s="1"/>
  <c r="K41" i="8"/>
  <c r="L41" i="8" s="1"/>
  <c r="P40" i="8"/>
  <c r="Q40" i="8" s="1"/>
  <c r="K40" i="8"/>
  <c r="L40" i="8" s="1"/>
  <c r="P39" i="8"/>
  <c r="Q39" i="8" s="1"/>
  <c r="K39" i="8"/>
  <c r="L39" i="8" s="1"/>
  <c r="P38" i="8"/>
  <c r="Q38" i="8" s="1"/>
  <c r="K38" i="8"/>
  <c r="L38" i="8" s="1"/>
  <c r="P37" i="8"/>
  <c r="Q37" i="8" s="1"/>
  <c r="K37" i="8"/>
  <c r="L37" i="8" s="1"/>
  <c r="P36" i="8"/>
  <c r="Q36" i="8" s="1"/>
  <c r="K36" i="8"/>
  <c r="L36" i="8" s="1"/>
  <c r="P35" i="8"/>
  <c r="Q35" i="8" s="1"/>
  <c r="K35" i="8"/>
  <c r="L35" i="8" s="1"/>
  <c r="P34" i="8"/>
  <c r="Q34" i="8" s="1"/>
  <c r="K34" i="8"/>
  <c r="L34" i="8" s="1"/>
  <c r="P33" i="8"/>
  <c r="Q33" i="8" s="1"/>
  <c r="K33" i="8"/>
  <c r="L33" i="8" s="1"/>
  <c r="P32" i="8"/>
  <c r="Q32" i="8" s="1"/>
  <c r="K32" i="8"/>
  <c r="L32" i="8" s="1"/>
  <c r="P31" i="8"/>
  <c r="Q31" i="8" s="1"/>
  <c r="K31" i="8"/>
  <c r="L31" i="8" s="1"/>
  <c r="P30" i="8"/>
  <c r="Q30" i="8" s="1"/>
  <c r="K30" i="8"/>
  <c r="L30" i="8" s="1"/>
  <c r="P29" i="8"/>
  <c r="Q29" i="8" s="1"/>
  <c r="K29" i="8"/>
  <c r="L29" i="8" s="1"/>
  <c r="P28" i="8"/>
  <c r="Q28" i="8" s="1"/>
  <c r="K28" i="8"/>
  <c r="L28" i="8" s="1"/>
  <c r="P27" i="8"/>
  <c r="Q27" i="8" s="1"/>
  <c r="K27" i="8"/>
  <c r="L27" i="8" s="1"/>
  <c r="P26" i="8"/>
  <c r="Q26" i="8" s="1"/>
  <c r="K26" i="8"/>
  <c r="L26" i="8" s="1"/>
  <c r="P25" i="8"/>
  <c r="Q25" i="8" s="1"/>
  <c r="K25" i="8"/>
  <c r="L25" i="8" s="1"/>
  <c r="P24" i="8"/>
  <c r="Q24" i="8" s="1"/>
  <c r="K24" i="8"/>
  <c r="L24" i="8" s="1"/>
  <c r="P23" i="8"/>
  <c r="Q23" i="8" s="1"/>
  <c r="K23" i="8"/>
  <c r="L23" i="8" s="1"/>
  <c r="P22" i="8"/>
  <c r="Q22" i="8" s="1"/>
  <c r="K22" i="8"/>
  <c r="L22" i="8" s="1"/>
  <c r="P21" i="8"/>
  <c r="Q21" i="8" s="1"/>
  <c r="K21" i="8"/>
  <c r="L21" i="8" s="1"/>
  <c r="P20" i="8"/>
  <c r="Q20" i="8" s="1"/>
  <c r="K20" i="8"/>
  <c r="L20" i="8" s="1"/>
  <c r="P19" i="8"/>
  <c r="Q19" i="8" s="1"/>
  <c r="K19" i="8"/>
  <c r="L19" i="8" s="1"/>
  <c r="P18" i="8"/>
  <c r="Q18" i="8" s="1"/>
  <c r="K18" i="8"/>
  <c r="L18" i="8" s="1"/>
  <c r="P17" i="8"/>
  <c r="Q17" i="8" s="1"/>
  <c r="K17" i="8"/>
  <c r="L17" i="8" s="1"/>
  <c r="P16" i="8"/>
  <c r="Q16" i="8" s="1"/>
  <c r="K16" i="8"/>
  <c r="L16" i="8" s="1"/>
  <c r="P15" i="8"/>
  <c r="Q15" i="8" s="1"/>
  <c r="K15" i="8"/>
  <c r="L15" i="8" s="1"/>
  <c r="P14" i="8"/>
  <c r="Q14" i="8" s="1"/>
  <c r="K14" i="8"/>
  <c r="L14" i="8" s="1"/>
  <c r="P13" i="8"/>
  <c r="Q13" i="8" s="1"/>
  <c r="K13" i="8"/>
  <c r="L13" i="8" s="1"/>
  <c r="P12" i="8"/>
  <c r="Q12" i="8" s="1"/>
  <c r="K12" i="8"/>
  <c r="L12" i="8" s="1"/>
  <c r="P11" i="8"/>
  <c r="Q11" i="8" s="1"/>
  <c r="K11" i="8"/>
  <c r="L11" i="8" s="1"/>
  <c r="P10" i="8"/>
  <c r="Q10" i="8" s="1"/>
  <c r="Q55" i="8" s="1"/>
  <c r="K10" i="8"/>
  <c r="L10" i="8" s="1"/>
  <c r="L55" i="8" s="1"/>
  <c r="R57" i="8" s="1"/>
  <c r="P9" i="8"/>
  <c r="Q9" i="8" s="1"/>
  <c r="K9" i="8"/>
  <c r="L9" i="8" s="1"/>
  <c r="R9" i="8" s="1"/>
  <c r="M24" i="7"/>
  <c r="H24" i="7"/>
  <c r="P10" i="7" l="1"/>
  <c r="Q10" i="7" s="1"/>
  <c r="Q25" i="7" s="1"/>
  <c r="P11" i="7"/>
  <c r="Q11" i="7" s="1"/>
  <c r="P12" i="7"/>
  <c r="Q12" i="7"/>
  <c r="P13" i="7"/>
  <c r="Q13" i="7" s="1"/>
  <c r="P14" i="7"/>
  <c r="Q14" i="7"/>
  <c r="P15" i="7"/>
  <c r="Q15" i="7"/>
  <c r="P16" i="7"/>
  <c r="Q16" i="7"/>
  <c r="P17" i="7"/>
  <c r="Q17" i="7" s="1"/>
  <c r="P18" i="7"/>
  <c r="Q18" i="7"/>
  <c r="P19" i="7"/>
  <c r="Q19" i="7"/>
  <c r="P20" i="7"/>
  <c r="Q20" i="7"/>
  <c r="P21" i="7"/>
  <c r="Q21" i="7"/>
  <c r="P22" i="7"/>
  <c r="Q22" i="7"/>
  <c r="P23" i="7"/>
  <c r="Q23" i="7"/>
  <c r="P9" i="7"/>
  <c r="Q9" i="7" s="1"/>
  <c r="K10" i="7"/>
  <c r="L10" i="7"/>
  <c r="K11" i="7"/>
  <c r="L11" i="7" s="1"/>
  <c r="R11" i="7" s="1"/>
  <c r="K12" i="7"/>
  <c r="L12" i="7"/>
  <c r="R12" i="7" s="1"/>
  <c r="K13" i="7"/>
  <c r="L13" i="7"/>
  <c r="K14" i="7"/>
  <c r="L14" i="7"/>
  <c r="R14" i="7" s="1"/>
  <c r="K15" i="7"/>
  <c r="L15" i="7"/>
  <c r="R15" i="7" s="1"/>
  <c r="K16" i="7"/>
  <c r="L16" i="7" s="1"/>
  <c r="R16" i="7" s="1"/>
  <c r="K17" i="7"/>
  <c r="L17" i="7"/>
  <c r="K18" i="7"/>
  <c r="L18" i="7" s="1"/>
  <c r="R18" i="7" s="1"/>
  <c r="K19" i="7"/>
  <c r="L19" i="7"/>
  <c r="R19" i="7" s="1"/>
  <c r="K20" i="7"/>
  <c r="L20" i="7"/>
  <c r="R20" i="7" s="1"/>
  <c r="K21" i="7"/>
  <c r="L21" i="7"/>
  <c r="R21" i="7" s="1"/>
  <c r="K22" i="7"/>
  <c r="L22" i="7"/>
  <c r="R22" i="7" s="1"/>
  <c r="K23" i="7"/>
  <c r="L23" i="7" s="1"/>
  <c r="R23" i="7" s="1"/>
  <c r="K9" i="7"/>
  <c r="L9" i="7" s="1"/>
  <c r="L25" i="7"/>
  <c r="R27" i="7" s="1"/>
  <c r="R28" i="7" s="1"/>
  <c r="R17" i="7" l="1"/>
  <c r="R10" i="7"/>
  <c r="R13" i="7"/>
  <c r="R9" i="7"/>
</calcChain>
</file>

<file path=xl/sharedStrings.xml><?xml version="1.0" encoding="utf-8"?>
<sst xmlns="http://schemas.openxmlformats.org/spreadsheetml/2006/main" count="402" uniqueCount="177">
  <si>
    <t>Item Name/Description</t>
  </si>
  <si>
    <t>Item</t>
  </si>
  <si>
    <t>Price per PKG</t>
  </si>
  <si>
    <t>Count per PKG</t>
  </si>
  <si>
    <t>Total Price for Tier 1:</t>
  </si>
  <si>
    <t>Total Price for Tier 2:</t>
  </si>
  <si>
    <t>Minimum PKG Size</t>
  </si>
  <si>
    <t>16 oz per loaf</t>
  </si>
  <si>
    <t>Aggregate Total:</t>
  </si>
  <si>
    <t>Lead Time
in Hours</t>
  </si>
  <si>
    <t>Bread/ Example</t>
  </si>
  <si>
    <t>*Example:    $1.447 must be rounded and input as $1.45.</t>
  </si>
  <si>
    <t>*All Prices in Columns H  and L ("Price per PKG") MUST be input ONLY to the hundredth  place (TWO places after the decimal point).</t>
  </si>
  <si>
    <t>6 per pkg</t>
  </si>
  <si>
    <t>BAGELS, BLUEBERRY, FRESH, HEARTH BAKED, 6/PG, 12 PGS/CS</t>
  </si>
  <si>
    <t>BAGELS, CINNAMON RAISIN, FRESH, HEARTH BAKED, 6/PG, 12 PGS/CS</t>
  </si>
  <si>
    <t>BAGELS, PLAIN, FRESH, HEARTH BAKED, 6/PG, 12 PGS/CS</t>
  </si>
  <si>
    <t>BREAD, RYE, FRESH, SLICED, PAN BAKED, SANDWICH, 32 OZ PG, 10 PGS/CS</t>
  </si>
  <si>
    <t>BREAD, WHITE, FRESH, SLICED, PAN BAKED, SANDWICH, ENRICHED, 24 OZ PG, 12 PGS/CS</t>
  </si>
  <si>
    <t>BREAD, WHITE, FRESH,SLICED,THICK,PAN BAKED,(FOR TEXAS TOAST),16 OZ PG,12 PGS/CS</t>
  </si>
  <si>
    <t>BREAD, WHOLE WHEAT, FRESH, PAN BAKED, SANDWICH, 24 OZ PG, 12 PER CS</t>
  </si>
  <si>
    <t>COOKIES, CHOC CHIP, FRESH, 100 PIECES, 6 LB CASE</t>
  </si>
  <si>
    <t>COOKIES, MOLASSES, FRESH, 100 PIECES, 6 LB CASE</t>
  </si>
  <si>
    <t>COOKIES, OATMEAL RAISIN, FRESH, 100 PIECES, 6 LB CASE</t>
  </si>
  <si>
    <t>COOKIES, PEANUT BUTTER, FRESH, 100 PIECES, 6 LB CASE</t>
  </si>
  <si>
    <t>MUFFIN, ENGLISH, FRESH, 6/PG, 24/13 OZ PG PER CS</t>
  </si>
  <si>
    <t>ROLLS, FRANKFURTER, FRESH, SLICED, WHITE, 12 PER 18 OZ PG, 8 PGS PER CASE</t>
  </si>
  <si>
    <t>ROLLS, HAMBURGER, FRESH, SLICED, WHITE, PAN BAKED, 12/PG, 8 LBS/CS</t>
  </si>
  <si>
    <t>ROLLS, HOAGIE/SUBMARINE, FRESH, SLICED, WHITE, HEARTH BAKED, 6/PG, 12 LBS/CS</t>
  </si>
  <si>
    <t>BAGELS, BLUEBERRY, FRESH, HEARTH BAKED, 6 PER 18 OZ PG</t>
  </si>
  <si>
    <t>BAGELS, CINNAMON RAISIN, FRESH, 6 PER 18 OZ PG</t>
  </si>
  <si>
    <t>BAGELS, ONION, FRESH, HEARTH BAKED, 6/PG</t>
  </si>
  <si>
    <t>BAGELS, PLAIN, FRESH, 6 PER 18 OZ PG</t>
  </si>
  <si>
    <t>BREAD, FRENCH, FRESH, SLICED, HEARTH BAKED, 16 OZ EA</t>
  </si>
  <si>
    <t>BREAD, PART WHOLE WHEAT, FRESH, SLICED, PAN BAKED, SANDWICH, 20 OZ PG, 12 PER CS</t>
  </si>
  <si>
    <t>BREAD, RAISIN, FRESH, SLICED, PAN BAKED, SANDWICH, 16 OZ PG</t>
  </si>
  <si>
    <t>BREAD, RYE, FRESH, SLICED, PAN BAKED, SANDWICH, 32 OZ PG</t>
  </si>
  <si>
    <t>BREAD, SOURDOUGH, FRESH, SLICED, 32 OZ EA</t>
  </si>
  <si>
    <t>BREAD, WHEAT, FRESH, PAN BAKED, ROUND TOP, 20 OZ EA</t>
  </si>
  <si>
    <t>BREAD, WHITE, FRESH, SLICED, PAN BAKED, SANDWICH, ENRICHED, 24 OZ PG</t>
  </si>
  <si>
    <t>BREAD, WHITE, FRESH, SLICED, THICK, PAN BAKED, (FOR TEXAS TOAST), 24 OZ PG</t>
  </si>
  <si>
    <t>MUFFIN, ENGLISH, FRESH, 6 PER 13 OZ PG</t>
  </si>
  <si>
    <t>MUFFIN, ENGLISH, WHOLE WHEAT, FRESH, 6 PER 14 OZ PG</t>
  </si>
  <si>
    <t>ROLLS, DINNER, FRESH, WHITE, PAN BAKED, 12/PG</t>
  </si>
  <si>
    <t>ROLLS, FRANKFURTER, FRESH, SLICED, WHITE, PAN BAKED, 12 PER 18 OZ PG</t>
  </si>
  <si>
    <t>ROLLS, FRANKFURTER, FRESH, SLICED, WHITE, PAN BAKED, ENRICHED, 12/PG, 9 LBS/CS</t>
  </si>
  <si>
    <t>ROLLS, HAMBURGER, FRESH, SLICED, WHEAT, PAN BAKED, 12/PG</t>
  </si>
  <si>
    <t>ROLLS, HAMBURGER, FRESH, SLICED, WHITE, PAN BAKED, 12 PER 21 OZ PG</t>
  </si>
  <si>
    <t>ROLLS, HAMBURGER, FRESH, SLICED, WHITE, W/SESAME SEEDS, PANBAKED,ENRICHED, 12/PG</t>
  </si>
  <si>
    <t>ROLLS, HOAGIE/SUBMARINE, FRESH, SLICED, WHITE, HEARTH BAKED, 6 PER 16 OZ PG</t>
  </si>
  <si>
    <t>ROLLS, HOAGIE/SUBMARINE, FRESH, SLICED, WHITE, W/SESAME SEEDS, 6/PG</t>
  </si>
  <si>
    <t>12 per case</t>
  </si>
  <si>
    <t>20 oz per loaf</t>
  </si>
  <si>
    <t>DOUGHNUTS, CAKE STYLE, FRESH, BLUEBERRY, 6/PG</t>
  </si>
  <si>
    <t>DOUGHNUTS, CAKE STYLE, FRESH, CHOC, 6/PG</t>
  </si>
  <si>
    <t>BREAD, FRENCH, FRESH, sliced, hearth baked, 20 oz pg, 12 pgs/cs</t>
  </si>
  <si>
    <t xml:space="preserve">CAGE Code: </t>
  </si>
  <si>
    <t xml:space="preserve">Offeror's Name: </t>
  </si>
  <si>
    <t>SAM UEI:</t>
  </si>
  <si>
    <t>Estimate Quantity</t>
  </si>
  <si>
    <t>Price Per Oz</t>
  </si>
  <si>
    <t>Stock Number</t>
  </si>
  <si>
    <t>892001E112827</t>
  </si>
  <si>
    <t>892001E113024</t>
  </si>
  <si>
    <t>892001E113037</t>
  </si>
  <si>
    <t>892001E113219</t>
  </si>
  <si>
    <t>892001E113221</t>
  </si>
  <si>
    <t>892001E113223</t>
  </si>
  <si>
    <t>892001E113326</t>
  </si>
  <si>
    <t>892001E113374</t>
  </si>
  <si>
    <t>892001E113644</t>
  </si>
  <si>
    <t>892001E113652</t>
  </si>
  <si>
    <t>892001E113764</t>
  </si>
  <si>
    <t>892001E114067</t>
  </si>
  <si>
    <t>892001E114184</t>
  </si>
  <si>
    <t>892001E114222</t>
  </si>
  <si>
    <t>BREAD, FRENCH, FRESH, sliced, hearth baked, 20 oz pg</t>
  </si>
  <si>
    <t>892001E114379</t>
  </si>
  <si>
    <t>BREAD, WHITE, FRESH, low net carb, sliced, 18 oz pg</t>
  </si>
  <si>
    <t>892001E114820</t>
  </si>
  <si>
    <t>BREAD, WHOLE WHEAT, FRESH, WHOLE WHEAT 100%, 24 OZ PG</t>
  </si>
  <si>
    <t>892001E117822</t>
  </si>
  <si>
    <t>892001E117824</t>
  </si>
  <si>
    <t>892001E117825</t>
  </si>
  <si>
    <t>892001E117967</t>
  </si>
  <si>
    <t>892001E117981</t>
  </si>
  <si>
    <t>892001E117989</t>
  </si>
  <si>
    <t>892001E118016</t>
  </si>
  <si>
    <t>892001E118064</t>
  </si>
  <si>
    <t>892001E119252</t>
  </si>
  <si>
    <t>892001E119356</t>
  </si>
  <si>
    <t>892001E119922</t>
  </si>
  <si>
    <t>892001E122212</t>
  </si>
  <si>
    <t>892001E122306</t>
  </si>
  <si>
    <t>892001E117547</t>
  </si>
  <si>
    <t>892001E117548</t>
  </si>
  <si>
    <t>892001E117549</t>
  </si>
  <si>
    <t>892001E117551</t>
  </si>
  <si>
    <t>892001E117812</t>
  </si>
  <si>
    <t>892001E117813</t>
  </si>
  <si>
    <t>892001E117815</t>
  </si>
  <si>
    <t>892001E117820</t>
  </si>
  <si>
    <t>892001E117823</t>
  </si>
  <si>
    <t>892001E117826</t>
  </si>
  <si>
    <t>892001E117843</t>
  </si>
  <si>
    <t>892001E119024</t>
  </si>
  <si>
    <t>892001E119925</t>
  </si>
  <si>
    <t>892001E128120</t>
  </si>
  <si>
    <t>892001E221718</t>
  </si>
  <si>
    <t>ROLLS, POTATO, FRESH,  dinner, 12 per 18 oz pg</t>
  </si>
  <si>
    <t>TIER 1 (18 Months)</t>
  </si>
  <si>
    <t>TIER 2 (18 Months)</t>
  </si>
  <si>
    <t>Remarks (Please Annotate Different Pack Sizes Here When Necessary):</t>
  </si>
  <si>
    <t xml:space="preserve">Firm's Part Number </t>
  </si>
  <si>
    <t>32 oz per loaf</t>
  </si>
  <si>
    <t>10 per case</t>
  </si>
  <si>
    <t>18 oz per loaf</t>
  </si>
  <si>
    <t>24 oz per loaf</t>
  </si>
  <si>
    <t>100 per case</t>
  </si>
  <si>
    <t>24 per case</t>
  </si>
  <si>
    <t>12 per pkg</t>
  </si>
  <si>
    <t>8 per case</t>
  </si>
  <si>
    <t>DLA PKG Size 
in OZ</t>
  </si>
  <si>
    <t>Vendor PKG Size in OZ</t>
  </si>
  <si>
    <t>Total Aggregate Price</t>
  </si>
  <si>
    <t>Total Aggregate Price All Tiers</t>
  </si>
  <si>
    <t>48 hours</t>
  </si>
  <si>
    <t>SPE300-26-R-0043: Bread and Bakery Items for Washington</t>
  </si>
  <si>
    <t>TIER 1-Bread and Bakery (September 13, 2026-March 11, 2028)</t>
  </si>
  <si>
    <t>TIER 2-Bread and Bakery (March 12, 2028-September 8, 2029)</t>
  </si>
  <si>
    <t>Group 1b: DoW Ship Customers</t>
  </si>
  <si>
    <t>Group 1c: DoW Navy Push Customers</t>
  </si>
  <si>
    <t xml:space="preserve">892001E117812	 </t>
  </si>
  <si>
    <t xml:space="preserve">892001E117813	 </t>
  </si>
  <si>
    <t xml:space="preserve">892001E117815	 </t>
  </si>
  <si>
    <t xml:space="preserve">892001E128120	 </t>
  </si>
  <si>
    <t xml:space="preserve">892001E360170	 </t>
  </si>
  <si>
    <t>BREAD, RAISIN, FRESH, SL, MIN 1 LB PG, (NAVY 7330)</t>
  </si>
  <si>
    <t xml:space="preserve">892001E117820	 </t>
  </si>
  <si>
    <t xml:space="preserve">892001E117822	 </t>
  </si>
  <si>
    <t xml:space="preserve">892001E117823	 </t>
  </si>
  <si>
    <t xml:space="preserve">892001E119925	 </t>
  </si>
  <si>
    <t xml:space="preserve">892001E117551	 </t>
  </si>
  <si>
    <t xml:space="preserve">892001E117548	 </t>
  </si>
  <si>
    <t xml:space="preserve">892001E117549	 </t>
  </si>
  <si>
    <t xml:space="preserve">892001E117547	 </t>
  </si>
  <si>
    <t xml:space="preserve">892001E117843	 </t>
  </si>
  <si>
    <t xml:space="preserve">892001E119024	 </t>
  </si>
  <si>
    <t xml:space="preserve">892001E117825	 </t>
  </si>
  <si>
    <t xml:space="preserve">892001E117826	 </t>
  </si>
  <si>
    <t xml:space="preserve">892001E221718	 </t>
  </si>
  <si>
    <t>#1</t>
  </si>
  <si>
    <t>2.04 per oz</t>
  </si>
  <si>
    <t>892001E110823</t>
  </si>
  <si>
    <t>BREAD, RYE, FRESH, SLICED, PAN BAKED, ROUND TOP, 16 OZ EA</t>
  </si>
  <si>
    <t>892001E112593</t>
  </si>
  <si>
    <t>892001E113042</t>
  </si>
  <si>
    <t>BREAD, WHOLE WHEAT, FRESH, SLICED, ROUND TOP, 24 OZ PG</t>
  </si>
  <si>
    <t>892001E115191</t>
  </si>
  <si>
    <t>ROLLS, KAISER, FRESH, WHITE, HEARTH BAKED, ENRICHED, 8/PG</t>
  </si>
  <si>
    <t>892001E116959</t>
  </si>
  <si>
    <t>BREAD, MULTI-GRAIN, FRESH, 24 OZ PG</t>
  </si>
  <si>
    <t>892001E118069</t>
  </si>
  <si>
    <t>ROLLS, HAMBURGER, FRESH, SLICED, WHITE, PAN BAKED, 12 PER 24 OZ PG</t>
  </si>
  <si>
    <t>892001E119560</t>
  </si>
  <si>
    <t>BAGELS, PLAIN, FRESH, 6 PER 20 OZ PG</t>
  </si>
  <si>
    <t>892001E119561</t>
  </si>
  <si>
    <t>BAGELS, CINNAMON, FRESH, 6 PER 20 OZ PG</t>
  </si>
  <si>
    <t>892001E220218</t>
  </si>
  <si>
    <t>BREAD, WHITE, FRESH, IRON KIDS, ROUND TOP, SLICED, 20 OZ PG</t>
  </si>
  <si>
    <t>892001E221871</t>
  </si>
  <si>
    <t>ROLLS, HOT DOG, FRESH, (sara lee), white, 16 per 28 oz pg</t>
  </si>
  <si>
    <t>Group 1: DoW Land Based Customers</t>
  </si>
  <si>
    <t>TIER 1-Bread and Bakery (November 08, 2026 - May 08, 2028)</t>
  </si>
  <si>
    <t>TIER 2-Bread and Bakery (May 09, 2028 - November 8, 2029)</t>
  </si>
  <si>
    <t>Aggregate Total Group 1:</t>
  </si>
  <si>
    <t>SPE300-26-R-0039: Bread and Bakery Items for Colorado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</si>
</sst>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2" fillId="3" borderId="0" applyNumberFormat="0" applyBorder="0" applyAlignment="0" applyProtection="0"/>
  </cellStyleXfs>
  <cellXfs count="125">
    <xf numFmtId="0" fontId="0" fillId="0" borderId="0" xfId="0"/>
    <xf numFmtId="44" fontId="0" fillId="0" borderId="0" xfId="1" applyFont="1" applyProtection="1"/>
    <xf numFmtId="44" fontId="0" fillId="0" borderId="0" xfId="1" applyFont="1" applyAlignment="1" applyProtection="1">
      <alignment horizontal="right"/>
    </xf>
    <xf numFmtId="44" fontId="1" fillId="0" borderId="0" xfId="1" applyFont="1" applyAlignment="1" applyProtection="1">
      <alignment horizontal="right"/>
    </xf>
    <xf numFmtId="44" fontId="0" fillId="0" borderId="0" xfId="1" applyFont="1" applyAlignment="1" applyProtection="1">
      <alignment horizontal="center" vertical="center"/>
    </xf>
    <xf numFmtId="44" fontId="0" fillId="0" borderId="0" xfId="1" applyFont="1" applyBorder="1" applyAlignment="1" applyProtection="1">
      <alignment horizontal="center" vertical="center"/>
    </xf>
    <xf numFmtId="44" fontId="0" fillId="0" borderId="0" xfId="1" applyFont="1" applyFill="1" applyBorder="1" applyAlignment="1" applyProtection="1">
      <alignment horizontal="center" vertical="center"/>
    </xf>
    <xf numFmtId="44" fontId="7" fillId="0" borderId="1" xfId="3" applyNumberFormat="1" applyFont="1" applyFill="1" applyBorder="1" applyAlignment="1" applyProtection="1">
      <alignment horizontal="left"/>
    </xf>
    <xf numFmtId="44" fontId="7" fillId="0" borderId="13" xfId="3" applyNumberFormat="1" applyFont="1" applyFill="1" applyBorder="1" applyAlignment="1" applyProtection="1">
      <alignment horizontal="center" vertical="center"/>
    </xf>
    <xf numFmtId="44" fontId="0" fillId="0" borderId="13" xfId="3" applyNumberFormat="1" applyFont="1" applyFill="1" applyBorder="1" applyAlignment="1" applyProtection="1">
      <alignment horizontal="center" vertical="center"/>
    </xf>
    <xf numFmtId="0" fontId="7" fillId="0" borderId="17" xfId="3" applyFont="1" applyFill="1" applyBorder="1" applyAlignment="1" applyProtection="1">
      <alignment horizontal="center"/>
    </xf>
    <xf numFmtId="44" fontId="7" fillId="0" borderId="1" xfId="3" applyNumberFormat="1" applyFont="1" applyFill="1" applyBorder="1" applyAlignment="1" applyProtection="1">
      <alignment horizontal="center"/>
    </xf>
    <xf numFmtId="0" fontId="7" fillId="0" borderId="13" xfId="3" applyFont="1" applyFill="1" applyBorder="1" applyAlignment="1" applyProtection="1"/>
    <xf numFmtId="0" fontId="7" fillId="0" borderId="0" xfId="0" applyFont="1"/>
    <xf numFmtId="0" fontId="2" fillId="0" borderId="13" xfId="3" applyFill="1" applyBorder="1" applyAlignment="1" applyProtection="1"/>
    <xf numFmtId="0" fontId="0" fillId="0" borderId="17" xfId="3" applyFont="1" applyFill="1" applyBorder="1" applyAlignment="1" applyProtection="1">
      <alignment horizontal="center"/>
    </xf>
    <xf numFmtId="44" fontId="0" fillId="0" borderId="1" xfId="3" applyNumberFormat="1" applyFont="1" applyFill="1" applyBorder="1" applyAlignment="1" applyProtection="1">
      <alignment horizontal="center"/>
    </xf>
    <xf numFmtId="44" fontId="0" fillId="0" borderId="1" xfId="3" applyNumberFormat="1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8" fillId="4" borderId="16" xfId="3" applyFont="1" applyFill="1" applyBorder="1" applyAlignment="1" applyProtection="1">
      <alignment horizontal="right"/>
    </xf>
    <xf numFmtId="0" fontId="8" fillId="4" borderId="21" xfId="3" applyFont="1" applyFill="1" applyBorder="1" applyAlignment="1" applyProtection="1">
      <alignment horizontal="right"/>
    </xf>
    <xf numFmtId="0" fontId="8" fillId="4" borderId="17" xfId="3" applyFont="1" applyFill="1" applyBorder="1" applyAlignment="1" applyProtection="1">
      <alignment horizontal="left"/>
    </xf>
    <xf numFmtId="0" fontId="9" fillId="4" borderId="16" xfId="3" applyFont="1" applyFill="1" applyBorder="1" applyAlignment="1" applyProtection="1">
      <alignment horizontal="right"/>
    </xf>
    <xf numFmtId="0" fontId="9" fillId="4" borderId="21" xfId="3" applyFont="1" applyFill="1" applyBorder="1" applyAlignment="1" applyProtection="1">
      <alignment horizontal="right"/>
    </xf>
    <xf numFmtId="0" fontId="9" fillId="4" borderId="17" xfId="3" applyFont="1" applyFill="1" applyBorder="1" applyAlignment="1" applyProtection="1">
      <alignment horizontal="left"/>
    </xf>
    <xf numFmtId="0" fontId="7" fillId="4" borderId="1" xfId="3" applyFont="1" applyFill="1" applyBorder="1" applyAlignment="1" applyProtection="1">
      <alignment horizontal="center"/>
    </xf>
    <xf numFmtId="44" fontId="0" fillId="0" borderId="1" xfId="1" applyFont="1" applyFill="1" applyBorder="1" applyAlignment="1" applyProtection="1">
      <alignment horizontal="left"/>
    </xf>
    <xf numFmtId="0" fontId="7" fillId="4" borderId="17" xfId="3" applyFont="1" applyFill="1" applyBorder="1" applyAlignment="1" applyProtection="1">
      <alignment horizontal="center"/>
    </xf>
    <xf numFmtId="0" fontId="9" fillId="4" borderId="1" xfId="3" applyFont="1" applyFill="1" applyBorder="1" applyAlignment="1" applyProtection="1">
      <alignment horizontal="center"/>
    </xf>
    <xf numFmtId="0" fontId="1" fillId="4" borderId="17" xfId="3" applyFont="1" applyFill="1" applyBorder="1" applyAlignment="1" applyProtection="1">
      <alignment horizontal="center"/>
    </xf>
    <xf numFmtId="44" fontId="0" fillId="0" borderId="9" xfId="3" applyNumberFormat="1" applyFont="1" applyFill="1" applyBorder="1" applyAlignment="1" applyProtection="1">
      <alignment horizontal="right"/>
    </xf>
    <xf numFmtId="44" fontId="0" fillId="0" borderId="0" xfId="1" applyFont="1" applyFill="1" applyProtection="1"/>
    <xf numFmtId="44" fontId="1" fillId="0" borderId="0" xfId="1" applyFont="1" applyFill="1" applyAlignment="1" applyProtection="1">
      <alignment horizontal="right"/>
    </xf>
    <xf numFmtId="44" fontId="0" fillId="0" borderId="9" xfId="3" applyNumberFormat="1" applyFont="1" applyFill="1" applyBorder="1" applyProtection="1"/>
    <xf numFmtId="44" fontId="0" fillId="0" borderId="0" xfId="1" applyFont="1" applyFill="1" applyBorder="1" applyProtection="1"/>
    <xf numFmtId="44" fontId="0" fillId="0" borderId="3" xfId="1" applyFont="1" applyFill="1" applyBorder="1" applyProtection="1"/>
    <xf numFmtId="0" fontId="1" fillId="4" borderId="18" xfId="3" applyFont="1" applyFill="1" applyBorder="1" applyAlignment="1" applyProtection="1">
      <alignment horizontal="center"/>
    </xf>
    <xf numFmtId="0" fontId="7" fillId="0" borderId="1" xfId="3" applyNumberFormat="1" applyFont="1" applyFill="1" applyBorder="1" applyAlignment="1" applyProtection="1">
      <alignment horizontal="center"/>
    </xf>
    <xf numFmtId="0" fontId="7" fillId="0" borderId="1" xfId="1" applyNumberFormat="1" applyFont="1" applyFill="1" applyBorder="1" applyAlignment="1" applyProtection="1">
      <alignment horizontal="center"/>
    </xf>
    <xf numFmtId="44" fontId="7" fillId="4" borderId="1" xfId="1" applyFont="1" applyFill="1" applyBorder="1" applyAlignment="1" applyProtection="1">
      <alignment horizontal="left"/>
    </xf>
    <xf numFmtId="44" fontId="7" fillId="4" borderId="8" xfId="1" applyFont="1" applyFill="1" applyBorder="1" applyAlignment="1" applyProtection="1">
      <alignment horizontal="left"/>
    </xf>
    <xf numFmtId="44" fontId="7" fillId="4" borderId="2" xfId="1" applyFont="1" applyFill="1" applyBorder="1" applyAlignment="1" applyProtection="1">
      <alignment horizontal="left"/>
    </xf>
    <xf numFmtId="1" fontId="7" fillId="4" borderId="7" xfId="3" applyNumberFormat="1" applyFont="1" applyFill="1" applyBorder="1" applyAlignment="1" applyProtection="1">
      <alignment horizontal="center"/>
    </xf>
    <xf numFmtId="44" fontId="7" fillId="4" borderId="13" xfId="1" applyFont="1" applyFill="1" applyBorder="1" applyAlignment="1" applyProtection="1"/>
    <xf numFmtId="0" fontId="3" fillId="5" borderId="16" xfId="2" applyFont="1" applyFill="1" applyBorder="1" applyAlignment="1" applyProtection="1">
      <alignment horizontal="center" vertical="center"/>
    </xf>
    <xf numFmtId="0" fontId="3" fillId="5" borderId="17" xfId="2" applyFont="1" applyFill="1" applyBorder="1" applyAlignment="1" applyProtection="1">
      <alignment horizontal="center" vertical="center"/>
    </xf>
    <xf numFmtId="0" fontId="3" fillId="5" borderId="18" xfId="2" applyFont="1" applyFill="1" applyBorder="1" applyAlignment="1" applyProtection="1">
      <alignment horizontal="center" vertical="center"/>
    </xf>
    <xf numFmtId="0" fontId="3" fillId="5" borderId="19" xfId="2" applyFont="1" applyFill="1" applyBorder="1" applyAlignment="1" applyProtection="1">
      <alignment horizontal="center" vertical="center"/>
    </xf>
    <xf numFmtId="0" fontId="3" fillId="5" borderId="7" xfId="2" applyFont="1" applyFill="1" applyBorder="1" applyAlignment="1" applyProtection="1">
      <alignment horizontal="center" vertical="center" wrapText="1"/>
    </xf>
    <xf numFmtId="44" fontId="3" fillId="5" borderId="1" xfId="1" applyFont="1" applyFill="1" applyBorder="1" applyAlignment="1" applyProtection="1">
      <alignment horizontal="center" vertical="center" wrapText="1"/>
    </xf>
    <xf numFmtId="44" fontId="3" fillId="5" borderId="8" xfId="1" applyFont="1" applyFill="1" applyBorder="1" applyAlignment="1" applyProtection="1">
      <alignment horizontal="center" vertical="center" wrapText="1"/>
    </xf>
    <xf numFmtId="44" fontId="3" fillId="5" borderId="1" xfId="2" applyNumberFormat="1" applyFont="1" applyFill="1" applyBorder="1" applyAlignment="1" applyProtection="1">
      <alignment horizontal="center" vertical="center" wrapText="1"/>
    </xf>
    <xf numFmtId="44" fontId="3" fillId="5" borderId="2" xfId="1" applyFont="1" applyFill="1" applyBorder="1" applyAlignment="1" applyProtection="1">
      <alignment horizontal="center" vertical="center" wrapText="1"/>
    </xf>
    <xf numFmtId="0" fontId="3" fillId="5" borderId="21" xfId="2" applyFont="1" applyFill="1" applyBorder="1" applyAlignment="1" applyProtection="1">
      <alignment horizontal="center" vertical="center"/>
    </xf>
    <xf numFmtId="0" fontId="3" fillId="5" borderId="17" xfId="2" applyFont="1" applyFill="1" applyBorder="1" applyAlignment="1" applyProtection="1">
      <alignment horizontal="center" vertical="center" wrapText="1"/>
    </xf>
    <xf numFmtId="0" fontId="3" fillId="5" borderId="18" xfId="2" applyFont="1" applyFill="1" applyBorder="1" applyAlignment="1" applyProtection="1">
      <alignment horizontal="center" vertical="center" wrapText="1"/>
    </xf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7" fillId="5" borderId="1" xfId="2" applyFont="1" applyFill="1" applyBorder="1" applyProtection="1"/>
    <xf numFmtId="0" fontId="5" fillId="0" borderId="1" xfId="2" applyFont="1" applyFill="1" applyBorder="1" applyProtection="1"/>
    <xf numFmtId="0" fontId="8" fillId="4" borderId="18" xfId="3" applyFont="1" applyFill="1" applyBorder="1" applyAlignment="1" applyProtection="1">
      <alignment horizontal="center"/>
    </xf>
    <xf numFmtId="0" fontId="8" fillId="4" borderId="7" xfId="3" applyFont="1" applyFill="1" applyBorder="1" applyAlignment="1" applyProtection="1">
      <alignment horizontal="center"/>
    </xf>
    <xf numFmtId="0" fontId="1" fillId="4" borderId="7" xfId="3" applyFont="1" applyFill="1" applyBorder="1" applyAlignment="1" applyProtection="1">
      <alignment horizontal="center"/>
    </xf>
    <xf numFmtId="1" fontId="1" fillId="4" borderId="7" xfId="3" applyNumberFormat="1" applyFont="1" applyFill="1" applyBorder="1" applyAlignment="1" applyProtection="1">
      <alignment horizontal="center"/>
    </xf>
    <xf numFmtId="0" fontId="0" fillId="0" borderId="0" xfId="3" applyFont="1" applyFill="1" applyBorder="1" applyAlignment="1" applyProtection="1">
      <alignment horizontal="center"/>
    </xf>
    <xf numFmtId="44" fontId="0" fillId="0" borderId="0" xfId="3" applyNumberFormat="1" applyFont="1" applyFill="1" applyBorder="1" applyAlignment="1" applyProtection="1">
      <alignment horizontal="center"/>
    </xf>
    <xf numFmtId="44" fontId="0" fillId="0" borderId="0" xfId="3" applyNumberFormat="1" applyFont="1" applyFill="1" applyBorder="1" applyAlignment="1" applyProtection="1">
      <alignment horizontal="left"/>
    </xf>
    <xf numFmtId="44" fontId="0" fillId="0" borderId="0" xfId="1" applyFont="1" applyFill="1" applyBorder="1" applyAlignment="1" applyProtection="1">
      <alignment horizontal="left"/>
    </xf>
    <xf numFmtId="44" fontId="0" fillId="0" borderId="0" xfId="3" applyNumberFormat="1" applyFont="1" applyFill="1" applyBorder="1" applyAlignment="1" applyProtection="1">
      <alignment horizontal="center" vertical="center"/>
    </xf>
    <xf numFmtId="0" fontId="2" fillId="0" borderId="0" xfId="3" applyFill="1" applyBorder="1" applyAlignment="1" applyProtection="1"/>
    <xf numFmtId="0" fontId="9" fillId="0" borderId="0" xfId="3" applyFont="1" applyFill="1" applyBorder="1" applyAlignment="1" applyProtection="1">
      <alignment horizontal="right"/>
    </xf>
    <xf numFmtId="0" fontId="9" fillId="0" borderId="0" xfId="3" applyFont="1" applyFill="1" applyBorder="1" applyAlignment="1" applyProtection="1">
      <alignment horizontal="left"/>
    </xf>
    <xf numFmtId="0" fontId="9" fillId="0" borderId="0" xfId="3" applyFont="1" applyFill="1" applyBorder="1" applyAlignment="1" applyProtection="1">
      <alignment horizontal="center"/>
    </xf>
    <xf numFmtId="0" fontId="1" fillId="0" borderId="0" xfId="3" applyFont="1" applyFill="1" applyBorder="1" applyAlignment="1" applyProtection="1">
      <alignment horizontal="center"/>
    </xf>
    <xf numFmtId="44" fontId="7" fillId="0" borderId="0" xfId="1" applyFont="1" applyFill="1" applyBorder="1" applyAlignment="1" applyProtection="1">
      <alignment horizontal="left"/>
    </xf>
    <xf numFmtId="44" fontId="0" fillId="0" borderId="0" xfId="1" applyFont="1" applyFill="1" applyBorder="1" applyAlignment="1" applyProtection="1"/>
    <xf numFmtId="1" fontId="1" fillId="0" borderId="7" xfId="3" applyNumberFormat="1" applyFont="1" applyFill="1" applyBorder="1" applyAlignment="1" applyProtection="1">
      <alignment horizontal="center"/>
    </xf>
    <xf numFmtId="0" fontId="1" fillId="0" borderId="1" xfId="3" applyFont="1" applyFill="1" applyBorder="1" applyAlignment="1" applyProtection="1">
      <alignment horizontal="center"/>
    </xf>
    <xf numFmtId="1" fontId="1" fillId="0" borderId="1" xfId="3" applyNumberFormat="1" applyFont="1" applyFill="1" applyBorder="1" applyAlignment="1" applyProtection="1">
      <alignment horizontal="center"/>
    </xf>
    <xf numFmtId="44" fontId="1" fillId="0" borderId="1" xfId="1" applyFont="1" applyFill="1" applyBorder="1" applyAlignment="1" applyProtection="1">
      <alignment horizontal="right"/>
    </xf>
    <xf numFmtId="44" fontId="0" fillId="0" borderId="1" xfId="1" applyFont="1" applyFill="1" applyBorder="1" applyProtection="1"/>
    <xf numFmtId="44" fontId="0" fillId="0" borderId="1" xfId="1" applyFont="1" applyBorder="1" applyProtection="1"/>
    <xf numFmtId="0" fontId="7" fillId="6" borderId="1" xfId="2" applyFont="1" applyFill="1" applyBorder="1" applyProtection="1"/>
    <xf numFmtId="0" fontId="0" fillId="6" borderId="1" xfId="0" applyFill="1" applyBorder="1"/>
    <xf numFmtId="0" fontId="3" fillId="6" borderId="16" xfId="2" applyFont="1" applyFill="1" applyBorder="1" applyAlignment="1" applyProtection="1">
      <alignment horizontal="center" vertical="center"/>
    </xf>
    <xf numFmtId="0" fontId="3" fillId="6" borderId="21" xfId="2" applyFont="1" applyFill="1" applyBorder="1" applyAlignment="1" applyProtection="1">
      <alignment horizontal="center" vertical="center"/>
    </xf>
    <xf numFmtId="0" fontId="3" fillId="6" borderId="17" xfId="2" applyFont="1" applyFill="1" applyBorder="1" applyAlignment="1" applyProtection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3" fillId="6" borderId="17" xfId="2" applyFont="1" applyFill="1" applyBorder="1" applyAlignment="1" applyProtection="1">
      <alignment horizontal="center" vertical="center"/>
    </xf>
    <xf numFmtId="0" fontId="3" fillId="6" borderId="18" xfId="2" applyFont="1" applyFill="1" applyBorder="1" applyAlignment="1" applyProtection="1">
      <alignment horizontal="center" vertical="center"/>
    </xf>
    <xf numFmtId="0" fontId="3" fillId="6" borderId="19" xfId="2" applyFont="1" applyFill="1" applyBorder="1" applyAlignment="1" applyProtection="1">
      <alignment horizontal="center" vertical="center"/>
    </xf>
    <xf numFmtId="0" fontId="3" fillId="6" borderId="18" xfId="2" applyFont="1" applyFill="1" applyBorder="1" applyAlignment="1" applyProtection="1">
      <alignment horizontal="center" vertical="center" wrapText="1"/>
    </xf>
    <xf numFmtId="0" fontId="3" fillId="6" borderId="7" xfId="2" applyFont="1" applyFill="1" applyBorder="1" applyAlignment="1" applyProtection="1">
      <alignment horizontal="center" vertical="center" wrapText="1"/>
    </xf>
    <xf numFmtId="44" fontId="3" fillId="6" borderId="1" xfId="1" applyFont="1" applyFill="1" applyBorder="1" applyAlignment="1" applyProtection="1">
      <alignment horizontal="center" vertical="center" wrapText="1"/>
    </xf>
    <xf numFmtId="44" fontId="3" fillId="6" borderId="8" xfId="1" applyFont="1" applyFill="1" applyBorder="1" applyAlignment="1" applyProtection="1">
      <alignment horizontal="center" vertical="center" wrapText="1"/>
    </xf>
    <xf numFmtId="44" fontId="3" fillId="6" borderId="1" xfId="2" applyNumberFormat="1" applyFont="1" applyFill="1" applyBorder="1" applyAlignment="1" applyProtection="1">
      <alignment horizontal="center" vertical="center" wrapText="1"/>
    </xf>
    <xf numFmtId="44" fontId="3" fillId="6" borderId="2" xfId="1" applyFont="1" applyFill="1" applyBorder="1" applyAlignment="1" applyProtection="1">
      <alignment horizontal="center" vertical="center" wrapText="1"/>
    </xf>
    <xf numFmtId="0" fontId="5" fillId="0" borderId="1" xfId="2" applyFont="1" applyFill="1" applyBorder="1" applyProtection="1">
      <protection locked="0"/>
    </xf>
    <xf numFmtId="0" fontId="0" fillId="0" borderId="17" xfId="3" applyFont="1" applyFill="1" applyBorder="1" applyAlignment="1" applyProtection="1">
      <alignment horizontal="center"/>
      <protection locked="0"/>
    </xf>
    <xf numFmtId="44" fontId="0" fillId="0" borderId="1" xfId="3" applyNumberFormat="1" applyFont="1" applyFill="1" applyBorder="1" applyAlignment="1" applyProtection="1">
      <alignment horizontal="center"/>
      <protection locked="0"/>
    </xf>
    <xf numFmtId="44" fontId="0" fillId="0" borderId="1" xfId="3" applyNumberFormat="1" applyFont="1" applyFill="1" applyBorder="1" applyAlignment="1" applyProtection="1">
      <alignment horizontal="left"/>
      <protection locked="0"/>
    </xf>
    <xf numFmtId="44" fontId="0" fillId="0" borderId="1" xfId="1" applyFont="1" applyFill="1" applyBorder="1" applyAlignment="1" applyProtection="1">
      <alignment horizontal="left"/>
      <protection locked="0"/>
    </xf>
    <xf numFmtId="0" fontId="7" fillId="0" borderId="13" xfId="3" applyFont="1" applyFill="1" applyBorder="1" applyAlignment="1" applyProtection="1">
      <protection locked="0"/>
    </xf>
    <xf numFmtId="0" fontId="2" fillId="0" borderId="13" xfId="3" applyFill="1" applyBorder="1" applyAlignment="1" applyProtection="1">
      <protection locked="0"/>
    </xf>
    <xf numFmtId="44" fontId="3" fillId="6" borderId="12" xfId="1" applyFont="1" applyFill="1" applyBorder="1" applyAlignment="1" applyProtection="1">
      <alignment horizontal="center" vertical="center" wrapText="1"/>
    </xf>
    <xf numFmtId="44" fontId="3" fillId="6" borderId="15" xfId="1" applyFont="1" applyFill="1" applyBorder="1" applyAlignment="1" applyProtection="1">
      <alignment horizontal="center" vertical="center" wrapText="1"/>
    </xf>
    <xf numFmtId="44" fontId="3" fillId="6" borderId="13" xfId="1" applyFont="1" applyFill="1" applyBorder="1" applyAlignment="1" applyProtection="1">
      <alignment horizontal="center" vertical="center" wrapText="1"/>
    </xf>
    <xf numFmtId="44" fontId="0" fillId="6" borderId="1" xfId="1" applyFont="1" applyFill="1" applyBorder="1" applyAlignment="1" applyProtection="1">
      <alignment horizontal="left"/>
    </xf>
    <xf numFmtId="0" fontId="3" fillId="6" borderId="20" xfId="2" applyFont="1" applyFill="1" applyBorder="1" applyAlignment="1" applyProtection="1">
      <alignment horizontal="center" vertical="center"/>
    </xf>
    <xf numFmtId="0" fontId="3" fillId="6" borderId="5" xfId="2" applyFont="1" applyFill="1" applyBorder="1" applyAlignment="1" applyProtection="1">
      <alignment horizontal="center" vertical="center"/>
    </xf>
    <xf numFmtId="0" fontId="3" fillId="6" borderId="6" xfId="2" applyFont="1" applyFill="1" applyBorder="1" applyAlignment="1" applyProtection="1">
      <alignment horizontal="center" vertical="center"/>
    </xf>
    <xf numFmtId="0" fontId="3" fillId="6" borderId="4" xfId="2" applyFont="1" applyFill="1" applyBorder="1" applyAlignment="1" applyProtection="1">
      <alignment horizontal="center" vertical="center"/>
    </xf>
    <xf numFmtId="0" fontId="3" fillId="6" borderId="11" xfId="2" applyFont="1" applyFill="1" applyBorder="1" applyAlignment="1" applyProtection="1">
      <alignment horizontal="center" vertical="center"/>
    </xf>
    <xf numFmtId="44" fontId="3" fillId="5" borderId="12" xfId="1" applyFont="1" applyFill="1" applyBorder="1" applyAlignment="1" applyProtection="1">
      <alignment horizontal="center" vertical="center" wrapText="1"/>
    </xf>
    <xf numFmtId="44" fontId="3" fillId="5" borderId="15" xfId="1" applyFont="1" applyFill="1" applyBorder="1" applyAlignment="1" applyProtection="1">
      <alignment horizontal="center" vertical="center" wrapText="1"/>
    </xf>
    <xf numFmtId="44" fontId="3" fillId="5" borderId="13" xfId="1" applyFont="1" applyFill="1" applyBorder="1" applyAlignment="1" applyProtection="1">
      <alignment horizontal="center" vertical="center" wrapText="1"/>
    </xf>
    <xf numFmtId="44" fontId="0" fillId="5" borderId="1" xfId="1" applyFont="1" applyFill="1" applyBorder="1" applyAlignment="1" applyProtection="1">
      <alignment horizontal="left"/>
    </xf>
    <xf numFmtId="0" fontId="3" fillId="5" borderId="20" xfId="2" applyFont="1" applyFill="1" applyBorder="1" applyAlignment="1" applyProtection="1">
      <alignment horizontal="center" vertical="center"/>
    </xf>
    <xf numFmtId="0" fontId="3" fillId="5" borderId="5" xfId="2" applyFont="1" applyFill="1" applyBorder="1" applyAlignment="1" applyProtection="1">
      <alignment horizontal="center" vertical="center"/>
    </xf>
    <xf numFmtId="0" fontId="3" fillId="5" borderId="6" xfId="2" applyFont="1" applyFill="1" applyBorder="1" applyAlignment="1" applyProtection="1">
      <alignment horizontal="center" vertical="center"/>
    </xf>
    <xf numFmtId="0" fontId="3" fillId="5" borderId="4" xfId="2" applyFont="1" applyFill="1" applyBorder="1" applyAlignment="1" applyProtection="1">
      <alignment horizontal="center" vertical="center"/>
    </xf>
    <xf numFmtId="0" fontId="3" fillId="5" borderId="11" xfId="2" applyFont="1" applyFill="1" applyBorder="1" applyAlignment="1" applyProtection="1">
      <alignment horizontal="center" vertical="center"/>
    </xf>
    <xf numFmtId="44" fontId="3" fillId="5" borderId="10" xfId="1" applyFont="1" applyFill="1" applyBorder="1" applyAlignment="1" applyProtection="1">
      <alignment horizontal="center" vertical="center" wrapText="1"/>
    </xf>
    <xf numFmtId="44" fontId="3" fillId="5" borderId="14" xfId="1" applyFont="1" applyFill="1" applyBorder="1" applyAlignment="1" applyProtection="1">
      <alignment horizontal="center" vertical="center" wrapText="1"/>
    </xf>
    <xf numFmtId="44" fontId="3" fillId="5" borderId="15" xfId="1" applyFont="1" applyFill="1" applyBorder="1" applyAlignment="1" applyProtection="1">
      <alignment horizontal="center" vertical="center"/>
    </xf>
  </cellXfs>
  <cellStyles count="4">
    <cellStyle name="20% - Accent1" xfId="3" builtinId="30"/>
    <cellStyle name="Accent1" xfId="2" builtinId="29"/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13</xdr:col>
      <xdr:colOff>428625</xdr:colOff>
      <xdr:row>24</xdr:row>
      <xdr:rowOff>36989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A0D443-BACB-8463-385C-70DF27CE6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8353425" cy="4037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8"/>
  <sheetViews>
    <sheetView tabSelected="1" topLeftCell="C1" zoomScaleNormal="100" workbookViewId="0">
      <selection activeCell="C3" sqref="C3"/>
    </sheetView>
  </sheetViews>
  <sheetFormatPr defaultColWidth="9.1796875" defaultRowHeight="14.5" x14ac:dyDescent="0.35"/>
  <cols>
    <col min="1" max="1" width="5.1796875" bestFit="1" customWidth="1"/>
    <col min="2" max="2" width="14.1796875" bestFit="1" customWidth="1"/>
    <col min="3" max="3" width="128.7265625" bestFit="1" customWidth="1"/>
    <col min="4" max="4" width="12.453125" bestFit="1" customWidth="1"/>
    <col min="5" max="5" width="16.81640625" bestFit="1" customWidth="1"/>
    <col min="6" max="6" width="7.81640625" bestFit="1" customWidth="1"/>
    <col min="7" max="7" width="8.453125" bestFit="1" customWidth="1"/>
    <col min="8" max="8" width="11.1796875" customWidth="1"/>
    <col min="9" max="9" width="13.54296875" style="1" bestFit="1" customWidth="1"/>
    <col min="10" max="10" width="13.54296875" style="1" customWidth="1"/>
    <col min="11" max="11" width="20.1796875" style="1" bestFit="1" customWidth="1"/>
    <col min="12" max="12" width="17.453125" style="1" bestFit="1" customWidth="1"/>
    <col min="13" max="13" width="9.453125" customWidth="1"/>
    <col min="14" max="14" width="9" style="1" bestFit="1" customWidth="1"/>
    <col min="15" max="15" width="10" style="1" customWidth="1"/>
    <col min="16" max="16" width="20.1796875" style="1" customWidth="1"/>
    <col min="17" max="17" width="37.81640625" style="1" bestFit="1" customWidth="1"/>
    <col min="18" max="18" width="15" style="1" bestFit="1" customWidth="1"/>
    <col min="19" max="19" width="65" bestFit="1" customWidth="1"/>
    <col min="20" max="20" width="124.1796875" bestFit="1" customWidth="1"/>
  </cols>
  <sheetData>
    <row r="1" spans="1:19" x14ac:dyDescent="0.35">
      <c r="C1" s="82" t="s">
        <v>176</v>
      </c>
      <c r="I1" s="107" t="s">
        <v>12</v>
      </c>
      <c r="J1" s="107"/>
      <c r="K1" s="107"/>
      <c r="L1" s="107"/>
      <c r="M1" s="107"/>
      <c r="N1" s="107"/>
      <c r="O1" s="107"/>
      <c r="P1" s="107"/>
      <c r="Q1" s="107"/>
      <c r="R1" s="107"/>
    </row>
    <row r="2" spans="1:19" x14ac:dyDescent="0.35">
      <c r="C2" s="82" t="s">
        <v>172</v>
      </c>
      <c r="I2" s="107" t="s">
        <v>11</v>
      </c>
      <c r="J2" s="107"/>
      <c r="K2" s="107"/>
      <c r="L2" s="107"/>
      <c r="M2" s="107"/>
      <c r="N2" s="107"/>
      <c r="O2" s="107"/>
      <c r="P2" s="107"/>
      <c r="Q2" s="107"/>
      <c r="R2" s="107"/>
    </row>
    <row r="3" spans="1:19" x14ac:dyDescent="0.35">
      <c r="C3" s="97" t="s">
        <v>57</v>
      </c>
    </row>
    <row r="4" spans="1:19" ht="15" thickBot="1" x14ac:dyDescent="0.4">
      <c r="C4" s="97" t="s">
        <v>56</v>
      </c>
    </row>
    <row r="5" spans="1:19" x14ac:dyDescent="0.35">
      <c r="A5" s="83"/>
      <c r="B5" s="83"/>
      <c r="C5" s="97" t="s">
        <v>58</v>
      </c>
      <c r="D5" s="87"/>
      <c r="E5" s="87"/>
      <c r="F5" s="87"/>
      <c r="G5" s="87"/>
      <c r="H5" s="108" t="s">
        <v>110</v>
      </c>
      <c r="I5" s="109"/>
      <c r="J5" s="109"/>
      <c r="K5" s="109"/>
      <c r="L5" s="110"/>
      <c r="M5" s="111" t="s">
        <v>111</v>
      </c>
      <c r="N5" s="109"/>
      <c r="O5" s="109"/>
      <c r="P5" s="112"/>
      <c r="Q5" s="112"/>
      <c r="R5" s="104" t="s">
        <v>125</v>
      </c>
      <c r="S5" s="104" t="s">
        <v>112</v>
      </c>
    </row>
    <row r="6" spans="1:19" x14ac:dyDescent="0.35">
      <c r="A6" s="83"/>
      <c r="B6" s="83"/>
      <c r="C6" s="82" t="s">
        <v>173</v>
      </c>
      <c r="D6" s="87"/>
      <c r="E6" s="87"/>
      <c r="F6" s="87"/>
      <c r="G6" s="87"/>
      <c r="H6" s="85"/>
      <c r="I6" s="88"/>
      <c r="J6" s="88"/>
      <c r="K6" s="88"/>
      <c r="L6" s="89"/>
      <c r="M6" s="84"/>
      <c r="N6" s="88"/>
      <c r="O6" s="88"/>
      <c r="P6" s="90"/>
      <c r="Q6" s="90"/>
      <c r="R6" s="105"/>
      <c r="S6" s="105"/>
    </row>
    <row r="7" spans="1:19" x14ac:dyDescent="0.35">
      <c r="A7" s="83"/>
      <c r="B7" s="83"/>
      <c r="C7" s="82" t="s">
        <v>174</v>
      </c>
      <c r="D7" s="87"/>
      <c r="E7" s="87"/>
      <c r="F7" s="87"/>
      <c r="G7" s="87"/>
      <c r="H7" s="85"/>
      <c r="I7" s="88"/>
      <c r="J7" s="88"/>
      <c r="K7" s="88"/>
      <c r="L7" s="89"/>
      <c r="M7" s="84"/>
      <c r="N7" s="88"/>
      <c r="O7" s="88"/>
      <c r="P7" s="90"/>
      <c r="Q7" s="90"/>
      <c r="R7" s="105"/>
      <c r="S7" s="105"/>
    </row>
    <row r="8" spans="1:19" ht="43.5" x14ac:dyDescent="0.35">
      <c r="A8" s="84" t="s">
        <v>1</v>
      </c>
      <c r="B8" s="85" t="s">
        <v>61</v>
      </c>
      <c r="C8" s="86" t="s">
        <v>0</v>
      </c>
      <c r="D8" s="86" t="s">
        <v>113</v>
      </c>
      <c r="E8" s="86" t="s">
        <v>6</v>
      </c>
      <c r="F8" s="86" t="s">
        <v>3</v>
      </c>
      <c r="G8" s="91" t="s">
        <v>122</v>
      </c>
      <c r="H8" s="92" t="s">
        <v>59</v>
      </c>
      <c r="I8" s="93" t="s">
        <v>2</v>
      </c>
      <c r="J8" s="93" t="s">
        <v>123</v>
      </c>
      <c r="K8" s="93" t="s">
        <v>60</v>
      </c>
      <c r="L8" s="94" t="s">
        <v>124</v>
      </c>
      <c r="M8" s="92" t="s">
        <v>59</v>
      </c>
      <c r="N8" s="95" t="s">
        <v>2</v>
      </c>
      <c r="O8" s="93" t="s">
        <v>123</v>
      </c>
      <c r="P8" s="96" t="s">
        <v>60</v>
      </c>
      <c r="Q8" s="96" t="s">
        <v>124</v>
      </c>
      <c r="R8" s="106"/>
      <c r="S8" s="106"/>
    </row>
    <row r="9" spans="1:19" s="13" customFormat="1" x14ac:dyDescent="0.35">
      <c r="A9" s="19">
        <v>0</v>
      </c>
      <c r="B9" s="20">
        <v>1234</v>
      </c>
      <c r="C9" s="21" t="s">
        <v>10</v>
      </c>
      <c r="D9" s="10">
        <v>1234</v>
      </c>
      <c r="E9" s="25" t="s">
        <v>7</v>
      </c>
      <c r="F9" s="27">
        <v>1</v>
      </c>
      <c r="G9" s="60">
        <v>20</v>
      </c>
      <c r="H9" s="61">
        <v>1000</v>
      </c>
      <c r="I9" s="11">
        <v>10</v>
      </c>
      <c r="J9" s="37">
        <v>20</v>
      </c>
      <c r="K9" s="39">
        <f>I9/J9</f>
        <v>0.5</v>
      </c>
      <c r="L9" s="40">
        <f>(K9*G9)*H9</f>
        <v>10000</v>
      </c>
      <c r="M9" s="42">
        <v>1000</v>
      </c>
      <c r="N9" s="7">
        <v>10</v>
      </c>
      <c r="O9" s="38">
        <v>20</v>
      </c>
      <c r="P9" s="41">
        <f>N9/O9</f>
        <v>0.5</v>
      </c>
      <c r="Q9" s="41">
        <f>(P9*O9)*M9</f>
        <v>10000</v>
      </c>
      <c r="R9" s="43">
        <f>L9+Q9</f>
        <v>20000</v>
      </c>
      <c r="S9" s="102"/>
    </row>
    <row r="10" spans="1:19" x14ac:dyDescent="0.35">
      <c r="A10" s="22">
        <v>1</v>
      </c>
      <c r="B10" s="23" t="s">
        <v>153</v>
      </c>
      <c r="C10" s="24" t="s">
        <v>154</v>
      </c>
      <c r="D10" s="98"/>
      <c r="E10" s="28" t="s">
        <v>13</v>
      </c>
      <c r="F10" s="29">
        <v>6</v>
      </c>
      <c r="G10" s="36">
        <v>18</v>
      </c>
      <c r="H10" s="62">
        <v>1478</v>
      </c>
      <c r="I10" s="99"/>
      <c r="J10" s="99"/>
      <c r="K10" s="39" t="e">
        <f t="shared" ref="K10:K23" si="0">I10/J10</f>
        <v>#DIV/0!</v>
      </c>
      <c r="L10" s="40" t="e">
        <f t="shared" ref="L10:L23" si="1">(K10*G10)*H10</f>
        <v>#DIV/0!</v>
      </c>
      <c r="M10" s="63">
        <v>1478</v>
      </c>
      <c r="N10" s="100"/>
      <c r="O10" s="101"/>
      <c r="P10" s="41" t="e">
        <f t="shared" ref="P10:P23" si="2">N10/O10</f>
        <v>#DIV/0!</v>
      </c>
      <c r="Q10" s="41" t="e">
        <f t="shared" ref="Q10:Q23" si="3">(P10*O10)*M10</f>
        <v>#DIV/0!</v>
      </c>
      <c r="R10" s="43" t="e">
        <f t="shared" ref="R10:R23" si="4">L10+Q10</f>
        <v>#DIV/0!</v>
      </c>
      <c r="S10" s="103"/>
    </row>
    <row r="11" spans="1:19" x14ac:dyDescent="0.35">
      <c r="A11" s="22">
        <v>2</v>
      </c>
      <c r="B11" s="23" t="s">
        <v>155</v>
      </c>
      <c r="C11" s="24" t="s">
        <v>37</v>
      </c>
      <c r="D11" s="98"/>
      <c r="E11" s="28" t="s">
        <v>51</v>
      </c>
      <c r="F11" s="29">
        <v>12</v>
      </c>
      <c r="G11" s="36">
        <v>216</v>
      </c>
      <c r="H11" s="62">
        <v>1650</v>
      </c>
      <c r="I11" s="99"/>
      <c r="J11" s="99"/>
      <c r="K11" s="39" t="e">
        <f t="shared" si="0"/>
        <v>#DIV/0!</v>
      </c>
      <c r="L11" s="40" t="e">
        <f t="shared" si="1"/>
        <v>#DIV/0!</v>
      </c>
      <c r="M11" s="63">
        <v>1650</v>
      </c>
      <c r="N11" s="100"/>
      <c r="O11" s="101"/>
      <c r="P11" s="41" t="e">
        <f t="shared" si="2"/>
        <v>#DIV/0!</v>
      </c>
      <c r="Q11" s="41" t="e">
        <f t="shared" si="3"/>
        <v>#DIV/0!</v>
      </c>
      <c r="R11" s="43" t="e">
        <f t="shared" si="4"/>
        <v>#DIV/0!</v>
      </c>
      <c r="S11" s="103"/>
    </row>
    <row r="12" spans="1:19" x14ac:dyDescent="0.35">
      <c r="A12" s="22">
        <v>3</v>
      </c>
      <c r="B12" s="23" t="s">
        <v>63</v>
      </c>
      <c r="C12" s="24" t="s">
        <v>40</v>
      </c>
      <c r="D12" s="98"/>
      <c r="E12" s="28" t="s">
        <v>13</v>
      </c>
      <c r="F12" s="29">
        <v>6</v>
      </c>
      <c r="G12" s="36">
        <v>18</v>
      </c>
      <c r="H12" s="62">
        <v>2294</v>
      </c>
      <c r="I12" s="99"/>
      <c r="J12" s="99"/>
      <c r="K12" s="39" t="e">
        <f t="shared" si="0"/>
        <v>#DIV/0!</v>
      </c>
      <c r="L12" s="40" t="e">
        <f t="shared" si="1"/>
        <v>#DIV/0!</v>
      </c>
      <c r="M12" s="63">
        <v>2294</v>
      </c>
      <c r="N12" s="100"/>
      <c r="O12" s="101"/>
      <c r="P12" s="41" t="e">
        <f t="shared" si="2"/>
        <v>#DIV/0!</v>
      </c>
      <c r="Q12" s="41" t="e">
        <f t="shared" si="3"/>
        <v>#DIV/0!</v>
      </c>
      <c r="R12" s="43" t="e">
        <f t="shared" si="4"/>
        <v>#DIV/0!</v>
      </c>
      <c r="S12" s="103"/>
    </row>
    <row r="13" spans="1:19" x14ac:dyDescent="0.35">
      <c r="A13" s="22">
        <v>4</v>
      </c>
      <c r="B13" s="23" t="s">
        <v>64</v>
      </c>
      <c r="C13" s="24" t="s">
        <v>39</v>
      </c>
      <c r="D13" s="98"/>
      <c r="E13" s="28" t="s">
        <v>51</v>
      </c>
      <c r="F13" s="29">
        <v>12</v>
      </c>
      <c r="G13" s="36">
        <v>216</v>
      </c>
      <c r="H13" s="62">
        <v>3527</v>
      </c>
      <c r="I13" s="99"/>
      <c r="J13" s="99"/>
      <c r="K13" s="39" t="e">
        <f t="shared" si="0"/>
        <v>#DIV/0!</v>
      </c>
      <c r="L13" s="40" t="e">
        <f t="shared" si="1"/>
        <v>#DIV/0!</v>
      </c>
      <c r="M13" s="63">
        <v>3527</v>
      </c>
      <c r="N13" s="100"/>
      <c r="O13" s="101"/>
      <c r="P13" s="41" t="e">
        <f t="shared" si="2"/>
        <v>#DIV/0!</v>
      </c>
      <c r="Q13" s="41" t="e">
        <f t="shared" si="3"/>
        <v>#DIV/0!</v>
      </c>
      <c r="R13" s="43" t="e">
        <f t="shared" si="4"/>
        <v>#DIV/0!</v>
      </c>
      <c r="S13" s="103"/>
    </row>
    <row r="14" spans="1:19" x14ac:dyDescent="0.35">
      <c r="A14" s="22">
        <v>5</v>
      </c>
      <c r="B14" s="23" t="s">
        <v>156</v>
      </c>
      <c r="C14" s="24" t="s">
        <v>157</v>
      </c>
      <c r="D14" s="98"/>
      <c r="E14" s="28" t="s">
        <v>13</v>
      </c>
      <c r="F14" s="29">
        <v>6</v>
      </c>
      <c r="G14" s="36">
        <v>18</v>
      </c>
      <c r="H14" s="62">
        <v>3129</v>
      </c>
      <c r="I14" s="99"/>
      <c r="J14" s="99"/>
      <c r="K14" s="39" t="e">
        <f t="shared" si="0"/>
        <v>#DIV/0!</v>
      </c>
      <c r="L14" s="40" t="e">
        <f t="shared" si="1"/>
        <v>#DIV/0!</v>
      </c>
      <c r="M14" s="63">
        <v>3129</v>
      </c>
      <c r="N14" s="100"/>
      <c r="O14" s="101"/>
      <c r="P14" s="41" t="e">
        <f t="shared" si="2"/>
        <v>#DIV/0!</v>
      </c>
      <c r="Q14" s="41" t="e">
        <f t="shared" si="3"/>
        <v>#DIV/0!</v>
      </c>
      <c r="R14" s="43" t="e">
        <f t="shared" si="4"/>
        <v>#DIV/0!</v>
      </c>
      <c r="S14" s="103"/>
    </row>
    <row r="15" spans="1:19" x14ac:dyDescent="0.35">
      <c r="A15" s="22">
        <v>6</v>
      </c>
      <c r="B15" s="23" t="s">
        <v>158</v>
      </c>
      <c r="C15" s="24" t="s">
        <v>159</v>
      </c>
      <c r="D15" s="98"/>
      <c r="E15" s="28" t="s">
        <v>13</v>
      </c>
      <c r="F15" s="29">
        <v>6</v>
      </c>
      <c r="G15" s="36">
        <v>18</v>
      </c>
      <c r="H15" s="62">
        <v>358</v>
      </c>
      <c r="I15" s="99"/>
      <c r="J15" s="99"/>
      <c r="K15" s="39" t="e">
        <f t="shared" si="0"/>
        <v>#DIV/0!</v>
      </c>
      <c r="L15" s="40" t="e">
        <f t="shared" si="1"/>
        <v>#DIV/0!</v>
      </c>
      <c r="M15" s="63">
        <v>358</v>
      </c>
      <c r="N15" s="100"/>
      <c r="O15" s="101"/>
      <c r="P15" s="41" t="e">
        <f t="shared" si="2"/>
        <v>#DIV/0!</v>
      </c>
      <c r="Q15" s="41" t="e">
        <f t="shared" si="3"/>
        <v>#DIV/0!</v>
      </c>
      <c r="R15" s="43" t="e">
        <f t="shared" si="4"/>
        <v>#DIV/0!</v>
      </c>
      <c r="S15" s="103"/>
    </row>
    <row r="16" spans="1:19" x14ac:dyDescent="0.35">
      <c r="A16" s="22">
        <v>7</v>
      </c>
      <c r="B16" s="23" t="s">
        <v>160</v>
      </c>
      <c r="C16" s="24" t="s">
        <v>161</v>
      </c>
      <c r="D16" s="98"/>
      <c r="E16" s="28" t="s">
        <v>51</v>
      </c>
      <c r="F16" s="29">
        <v>12</v>
      </c>
      <c r="G16" s="36">
        <v>216</v>
      </c>
      <c r="H16" s="62">
        <v>2887</v>
      </c>
      <c r="I16" s="99"/>
      <c r="J16" s="99"/>
      <c r="K16" s="39" t="e">
        <f t="shared" si="0"/>
        <v>#DIV/0!</v>
      </c>
      <c r="L16" s="40" t="e">
        <f t="shared" si="1"/>
        <v>#DIV/0!</v>
      </c>
      <c r="M16" s="63">
        <v>2887</v>
      </c>
      <c r="N16" s="100"/>
      <c r="O16" s="101"/>
      <c r="P16" s="41" t="e">
        <f t="shared" si="2"/>
        <v>#DIV/0!</v>
      </c>
      <c r="Q16" s="41" t="e">
        <f t="shared" si="3"/>
        <v>#DIV/0!</v>
      </c>
      <c r="R16" s="43" t="e">
        <f t="shared" si="4"/>
        <v>#DIV/0!</v>
      </c>
      <c r="S16" s="103"/>
    </row>
    <row r="17" spans="1:19" x14ac:dyDescent="0.35">
      <c r="A17" s="22">
        <v>8</v>
      </c>
      <c r="B17" s="23" t="s">
        <v>84</v>
      </c>
      <c r="C17" s="24" t="s">
        <v>32</v>
      </c>
      <c r="D17" s="98"/>
      <c r="E17" s="28" t="s">
        <v>7</v>
      </c>
      <c r="F17" s="29">
        <v>1</v>
      </c>
      <c r="G17" s="36">
        <v>16</v>
      </c>
      <c r="H17" s="62">
        <v>104</v>
      </c>
      <c r="I17" s="99"/>
      <c r="J17" s="99"/>
      <c r="K17" s="39" t="e">
        <f t="shared" si="0"/>
        <v>#DIV/0!</v>
      </c>
      <c r="L17" s="40" t="e">
        <f t="shared" si="1"/>
        <v>#DIV/0!</v>
      </c>
      <c r="M17" s="63">
        <v>104</v>
      </c>
      <c r="N17" s="100"/>
      <c r="O17" s="101"/>
      <c r="P17" s="41" t="e">
        <f t="shared" si="2"/>
        <v>#DIV/0!</v>
      </c>
      <c r="Q17" s="41" t="e">
        <f t="shared" si="3"/>
        <v>#DIV/0!</v>
      </c>
      <c r="R17" s="43" t="e">
        <f t="shared" si="4"/>
        <v>#DIV/0!</v>
      </c>
      <c r="S17" s="103"/>
    </row>
    <row r="18" spans="1:19" x14ac:dyDescent="0.35">
      <c r="A18" s="22">
        <v>9</v>
      </c>
      <c r="B18" s="23" t="s">
        <v>162</v>
      </c>
      <c r="C18" s="24" t="s">
        <v>163</v>
      </c>
      <c r="D18" s="98"/>
      <c r="E18" s="28" t="s">
        <v>52</v>
      </c>
      <c r="F18" s="29">
        <v>1</v>
      </c>
      <c r="G18" s="36">
        <v>20</v>
      </c>
      <c r="H18" s="62">
        <v>3524</v>
      </c>
      <c r="I18" s="99"/>
      <c r="J18" s="99"/>
      <c r="K18" s="39" t="e">
        <f t="shared" si="0"/>
        <v>#DIV/0!</v>
      </c>
      <c r="L18" s="40" t="e">
        <f t="shared" si="1"/>
        <v>#DIV/0!</v>
      </c>
      <c r="M18" s="63">
        <v>3524</v>
      </c>
      <c r="N18" s="100"/>
      <c r="O18" s="101"/>
      <c r="P18" s="41" t="e">
        <f t="shared" si="2"/>
        <v>#DIV/0!</v>
      </c>
      <c r="Q18" s="41" t="e">
        <f t="shared" si="3"/>
        <v>#DIV/0!</v>
      </c>
      <c r="R18" s="43" t="e">
        <f t="shared" si="4"/>
        <v>#DIV/0!</v>
      </c>
      <c r="S18" s="103"/>
    </row>
    <row r="19" spans="1:19" x14ac:dyDescent="0.35">
      <c r="A19" s="22">
        <v>10</v>
      </c>
      <c r="B19" s="23" t="s">
        <v>90</v>
      </c>
      <c r="C19" s="24" t="s">
        <v>30</v>
      </c>
      <c r="D19" s="98"/>
      <c r="E19" s="28" t="s">
        <v>51</v>
      </c>
      <c r="F19" s="29">
        <v>12</v>
      </c>
      <c r="G19" s="36">
        <v>240</v>
      </c>
      <c r="H19" s="62">
        <v>18</v>
      </c>
      <c r="I19" s="99"/>
      <c r="J19" s="99"/>
      <c r="K19" s="39" t="e">
        <f t="shared" si="0"/>
        <v>#DIV/0!</v>
      </c>
      <c r="L19" s="40" t="e">
        <f t="shared" si="1"/>
        <v>#DIV/0!</v>
      </c>
      <c r="M19" s="63">
        <v>18</v>
      </c>
      <c r="N19" s="100"/>
      <c r="O19" s="101"/>
      <c r="P19" s="41" t="e">
        <f t="shared" si="2"/>
        <v>#DIV/0!</v>
      </c>
      <c r="Q19" s="41" t="e">
        <f t="shared" si="3"/>
        <v>#DIV/0!</v>
      </c>
      <c r="R19" s="43" t="e">
        <f t="shared" si="4"/>
        <v>#DIV/0!</v>
      </c>
      <c r="S19" s="103"/>
    </row>
    <row r="20" spans="1:19" x14ac:dyDescent="0.35">
      <c r="A20" s="22">
        <v>11</v>
      </c>
      <c r="B20" s="23" t="s">
        <v>164</v>
      </c>
      <c r="C20" s="24" t="s">
        <v>165</v>
      </c>
      <c r="D20" s="98"/>
      <c r="E20" s="28" t="s">
        <v>51</v>
      </c>
      <c r="F20" s="29">
        <v>12</v>
      </c>
      <c r="G20" s="36">
        <v>240</v>
      </c>
      <c r="H20" s="62">
        <v>1118</v>
      </c>
      <c r="I20" s="99"/>
      <c r="J20" s="99"/>
      <c r="K20" s="39" t="e">
        <f t="shared" si="0"/>
        <v>#DIV/0!</v>
      </c>
      <c r="L20" s="40" t="e">
        <f t="shared" si="1"/>
        <v>#DIV/0!</v>
      </c>
      <c r="M20" s="63">
        <v>1118</v>
      </c>
      <c r="N20" s="100"/>
      <c r="O20" s="101"/>
      <c r="P20" s="41" t="e">
        <f t="shared" si="2"/>
        <v>#DIV/0!</v>
      </c>
      <c r="Q20" s="41" t="e">
        <f t="shared" si="3"/>
        <v>#DIV/0!</v>
      </c>
      <c r="R20" s="43" t="e">
        <f t="shared" si="4"/>
        <v>#DIV/0!</v>
      </c>
      <c r="S20" s="103"/>
    </row>
    <row r="21" spans="1:19" x14ac:dyDescent="0.35">
      <c r="A21" s="22">
        <v>12</v>
      </c>
      <c r="B21" s="23" t="s">
        <v>166</v>
      </c>
      <c r="C21" s="24" t="s">
        <v>167</v>
      </c>
      <c r="D21" s="98"/>
      <c r="E21" s="28" t="s">
        <v>7</v>
      </c>
      <c r="F21" s="29">
        <v>1</v>
      </c>
      <c r="G21" s="36">
        <v>16</v>
      </c>
      <c r="H21" s="62">
        <v>570</v>
      </c>
      <c r="I21" s="99"/>
      <c r="J21" s="99"/>
      <c r="K21" s="39" t="e">
        <f t="shared" si="0"/>
        <v>#DIV/0!</v>
      </c>
      <c r="L21" s="40" t="e">
        <f t="shared" si="1"/>
        <v>#DIV/0!</v>
      </c>
      <c r="M21" s="63">
        <v>570</v>
      </c>
      <c r="N21" s="100"/>
      <c r="O21" s="101"/>
      <c r="P21" s="41" t="e">
        <f t="shared" si="2"/>
        <v>#DIV/0!</v>
      </c>
      <c r="Q21" s="41" t="e">
        <f t="shared" si="3"/>
        <v>#DIV/0!</v>
      </c>
      <c r="R21" s="43" t="e">
        <f t="shared" si="4"/>
        <v>#DIV/0!</v>
      </c>
      <c r="S21" s="103"/>
    </row>
    <row r="22" spans="1:19" x14ac:dyDescent="0.35">
      <c r="A22" s="22">
        <v>13</v>
      </c>
      <c r="B22" s="23" t="s">
        <v>168</v>
      </c>
      <c r="C22" s="24" t="s">
        <v>169</v>
      </c>
      <c r="D22" s="98"/>
      <c r="E22" s="28" t="s">
        <v>114</v>
      </c>
      <c r="F22" s="29">
        <v>1</v>
      </c>
      <c r="G22" s="36">
        <v>32</v>
      </c>
      <c r="H22" s="62">
        <v>3092</v>
      </c>
      <c r="I22" s="99"/>
      <c r="J22" s="99"/>
      <c r="K22" s="39" t="e">
        <f t="shared" si="0"/>
        <v>#DIV/0!</v>
      </c>
      <c r="L22" s="40" t="e">
        <f t="shared" si="1"/>
        <v>#DIV/0!</v>
      </c>
      <c r="M22" s="63">
        <v>3092</v>
      </c>
      <c r="N22" s="100"/>
      <c r="O22" s="101"/>
      <c r="P22" s="41" t="e">
        <f t="shared" si="2"/>
        <v>#DIV/0!</v>
      </c>
      <c r="Q22" s="41" t="e">
        <f t="shared" si="3"/>
        <v>#DIV/0!</v>
      </c>
      <c r="R22" s="43" t="e">
        <f t="shared" si="4"/>
        <v>#DIV/0!</v>
      </c>
      <c r="S22" s="103"/>
    </row>
    <row r="23" spans="1:19" x14ac:dyDescent="0.35">
      <c r="A23" s="22">
        <v>14</v>
      </c>
      <c r="B23" s="23" t="s">
        <v>170</v>
      </c>
      <c r="C23" s="24" t="s">
        <v>171</v>
      </c>
      <c r="D23" s="98"/>
      <c r="E23" s="28" t="s">
        <v>115</v>
      </c>
      <c r="F23" s="29">
        <v>10</v>
      </c>
      <c r="G23" s="36">
        <v>320</v>
      </c>
      <c r="H23" s="62">
        <v>3244</v>
      </c>
      <c r="I23" s="99"/>
      <c r="J23" s="99"/>
      <c r="K23" s="39" t="e">
        <f t="shared" si="0"/>
        <v>#DIV/0!</v>
      </c>
      <c r="L23" s="40" t="e">
        <f t="shared" si="1"/>
        <v>#DIV/0!</v>
      </c>
      <c r="M23" s="63">
        <v>3244</v>
      </c>
      <c r="N23" s="100"/>
      <c r="O23" s="101"/>
      <c r="P23" s="41" t="e">
        <f t="shared" si="2"/>
        <v>#DIV/0!</v>
      </c>
      <c r="Q23" s="41" t="e">
        <f t="shared" si="3"/>
        <v>#DIV/0!</v>
      </c>
      <c r="R23" s="43" t="e">
        <f t="shared" si="4"/>
        <v>#DIV/0!</v>
      </c>
      <c r="S23" s="103"/>
    </row>
    <row r="24" spans="1:19" x14ac:dyDescent="0.35">
      <c r="A24" s="70"/>
      <c r="B24" s="70"/>
      <c r="C24" s="71"/>
      <c r="D24" s="64"/>
      <c r="E24" s="72"/>
      <c r="F24" s="73"/>
      <c r="G24" s="73"/>
      <c r="H24" s="77">
        <f>SUM(H10:H23)</f>
        <v>26993</v>
      </c>
      <c r="I24" s="65"/>
      <c r="J24" s="65"/>
      <c r="K24" s="74"/>
      <c r="L24" s="74"/>
      <c r="M24" s="78">
        <f>SUM(M10:M23)</f>
        <v>26993</v>
      </c>
      <c r="N24" s="66"/>
      <c r="O24" s="67"/>
      <c r="P24" s="74"/>
      <c r="Q24" s="74"/>
      <c r="R24" s="75"/>
      <c r="S24" s="69"/>
    </row>
    <row r="25" spans="1:19" ht="15" thickBot="1" x14ac:dyDescent="0.4">
      <c r="H25" s="18"/>
      <c r="I25" s="2"/>
      <c r="J25" s="2"/>
      <c r="K25" s="3" t="s">
        <v>4</v>
      </c>
      <c r="L25" s="30" t="e">
        <f>SUM(L10:L23)</f>
        <v>#DIV/0!</v>
      </c>
      <c r="M25" s="18"/>
      <c r="N25" s="31"/>
      <c r="P25" s="32" t="s">
        <v>5</v>
      </c>
      <c r="Q25" s="33" t="e">
        <f>SUM(Q10:Q23)</f>
        <v>#DIV/0!</v>
      </c>
      <c r="R25" s="34"/>
    </row>
    <row r="26" spans="1:19" ht="15" thickTop="1" x14ac:dyDescent="0.35">
      <c r="L26" s="31"/>
      <c r="N26" s="31"/>
      <c r="O26" s="31"/>
      <c r="P26" s="31"/>
      <c r="Q26" s="31"/>
      <c r="R26" s="31"/>
    </row>
    <row r="27" spans="1:19" x14ac:dyDescent="0.35">
      <c r="L27" s="31"/>
      <c r="N27" s="31"/>
      <c r="O27" s="31"/>
      <c r="P27" s="31"/>
      <c r="Q27" s="79" t="s">
        <v>8</v>
      </c>
      <c r="R27" s="80" t="e">
        <f>SUM(L25,Q25)</f>
        <v>#DIV/0!</v>
      </c>
    </row>
    <row r="28" spans="1:19" x14ac:dyDescent="0.35">
      <c r="Q28" s="79" t="s">
        <v>175</v>
      </c>
      <c r="R28" s="81" t="e">
        <f>R27+'Group 1b'!R57+'Group 1c'!R31</f>
        <v>#DIV/0!</v>
      </c>
    </row>
  </sheetData>
  <sheetProtection algorithmName="SHA-512" hashValue="2ClKQtr/htsaDHlnUNAYS3hR0+RvW3jmDtvhU66PX0Cm68kJ/aVqeB2UIfYLIEIemIKQHSh1tDewPTR1fuffSg==" saltValue="xsHD4EwwGXcmPm4XASqNcA==" spinCount="100000" sheet="1" selectLockedCells="1"/>
  <sortState xmlns:xlrd2="http://schemas.microsoft.com/office/spreadsheetml/2017/richdata2" ref="B10:C23">
    <sortCondition ref="C10:C23"/>
  </sortState>
  <mergeCells count="6">
    <mergeCell ref="S5:S8"/>
    <mergeCell ref="I1:R1"/>
    <mergeCell ref="I2:R2"/>
    <mergeCell ref="H5:L5"/>
    <mergeCell ref="M5:Q5"/>
    <mergeCell ref="R5:R8"/>
  </mergeCells>
  <phoneticPr fontId="6" type="noConversion"/>
  <pageMargins left="0.25" right="0.25" top="0.75" bottom="0.75" header="0.3" footer="0.3"/>
  <pageSetup scale="40" fitToHeight="0" orientation="landscape" r:id="rId1"/>
  <headerFooter>
    <oddHeader>&amp;CGroup I Schedule of Items</oddHeader>
    <oddFooter>&amp;CSOURCE SELECTION INFORMATION
SEE FAR 2.101 AND FAR 3.104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F0DB0-2E5E-481E-BC5F-63742A7FB526}">
  <sheetPr>
    <pageSetUpPr fitToPage="1"/>
  </sheetPr>
  <dimension ref="A1:T57"/>
  <sheetViews>
    <sheetView zoomScale="80" zoomScaleNormal="80" workbookViewId="0">
      <selection activeCell="C34" sqref="C34"/>
    </sheetView>
  </sheetViews>
  <sheetFormatPr defaultColWidth="9.1796875" defaultRowHeight="14.5" x14ac:dyDescent="0.35"/>
  <cols>
    <col min="1" max="1" width="5.1796875" bestFit="1" customWidth="1"/>
    <col min="2" max="2" width="14.1796875" bestFit="1" customWidth="1"/>
    <col min="3" max="3" width="89.453125" bestFit="1" customWidth="1"/>
    <col min="4" max="4" width="12.453125" bestFit="1" customWidth="1"/>
    <col min="5" max="5" width="16.81640625" bestFit="1" customWidth="1"/>
    <col min="6" max="6" width="7.81640625" bestFit="1" customWidth="1"/>
    <col min="7" max="7" width="8.453125" bestFit="1" customWidth="1"/>
    <col min="8" max="8" width="11.1796875" customWidth="1"/>
    <col min="9" max="9" width="13.54296875" style="1" bestFit="1" customWidth="1"/>
    <col min="10" max="10" width="13.54296875" style="1" customWidth="1"/>
    <col min="11" max="11" width="20.1796875" style="1" bestFit="1" customWidth="1"/>
    <col min="12" max="12" width="17.453125" style="1" bestFit="1" customWidth="1"/>
    <col min="13" max="13" width="9.453125" customWidth="1"/>
    <col min="14" max="14" width="9" style="1" bestFit="1" customWidth="1"/>
    <col min="15" max="15" width="10" style="1" customWidth="1"/>
    <col min="16" max="16" width="20.1796875" style="1" customWidth="1"/>
    <col min="17" max="17" width="17.453125" style="1" bestFit="1" customWidth="1"/>
    <col min="18" max="18" width="15" style="1" bestFit="1" customWidth="1"/>
    <col min="19" max="19" width="11" style="4" bestFit="1" customWidth="1"/>
    <col min="20" max="20" width="65" bestFit="1" customWidth="1"/>
    <col min="21" max="21" width="124.1796875" bestFit="1" customWidth="1"/>
  </cols>
  <sheetData>
    <row r="1" spans="1:20" x14ac:dyDescent="0.35">
      <c r="C1" s="58" t="s">
        <v>127</v>
      </c>
      <c r="I1" s="116" t="s">
        <v>12</v>
      </c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20" x14ac:dyDescent="0.35">
      <c r="C2" s="58" t="s">
        <v>130</v>
      </c>
      <c r="I2" s="116" t="s">
        <v>11</v>
      </c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20" x14ac:dyDescent="0.35">
      <c r="C3" s="59" t="s">
        <v>57</v>
      </c>
    </row>
    <row r="4" spans="1:20" ht="15" thickBot="1" x14ac:dyDescent="0.4">
      <c r="C4" s="59" t="s">
        <v>56</v>
      </c>
    </row>
    <row r="5" spans="1:20" x14ac:dyDescent="0.35">
      <c r="A5" s="56"/>
      <c r="B5" s="56"/>
      <c r="C5" s="59" t="s">
        <v>58</v>
      </c>
      <c r="D5" s="57"/>
      <c r="E5" s="57"/>
      <c r="F5" s="57"/>
      <c r="G5" s="57"/>
      <c r="H5" s="117" t="s">
        <v>110</v>
      </c>
      <c r="I5" s="118"/>
      <c r="J5" s="118"/>
      <c r="K5" s="118"/>
      <c r="L5" s="119"/>
      <c r="M5" s="120" t="s">
        <v>111</v>
      </c>
      <c r="N5" s="118"/>
      <c r="O5" s="118"/>
      <c r="P5" s="121"/>
      <c r="Q5" s="121"/>
      <c r="R5" s="113" t="s">
        <v>125</v>
      </c>
      <c r="S5" s="122" t="s">
        <v>9</v>
      </c>
      <c r="T5" s="113" t="s">
        <v>112</v>
      </c>
    </row>
    <row r="6" spans="1:20" x14ac:dyDescent="0.35">
      <c r="A6" s="56"/>
      <c r="B6" s="56"/>
      <c r="C6" s="58" t="s">
        <v>128</v>
      </c>
      <c r="D6" s="57"/>
      <c r="E6" s="57"/>
      <c r="F6" s="57"/>
      <c r="G6" s="57"/>
      <c r="H6" s="53"/>
      <c r="I6" s="45"/>
      <c r="J6" s="45"/>
      <c r="K6" s="45"/>
      <c r="L6" s="46"/>
      <c r="M6" s="44"/>
      <c r="N6" s="45"/>
      <c r="O6" s="45"/>
      <c r="P6" s="47"/>
      <c r="Q6" s="47"/>
      <c r="R6" s="114"/>
      <c r="S6" s="123"/>
      <c r="T6" s="114"/>
    </row>
    <row r="7" spans="1:20" x14ac:dyDescent="0.35">
      <c r="A7" s="56"/>
      <c r="B7" s="56"/>
      <c r="C7" s="58" t="s">
        <v>129</v>
      </c>
      <c r="D7" s="57"/>
      <c r="E7" s="57"/>
      <c r="F7" s="57"/>
      <c r="G7" s="57"/>
      <c r="H7" s="53"/>
      <c r="I7" s="45"/>
      <c r="J7" s="45"/>
      <c r="K7" s="45"/>
      <c r="L7" s="46"/>
      <c r="M7" s="44"/>
      <c r="N7" s="45"/>
      <c r="O7" s="45"/>
      <c r="P7" s="47"/>
      <c r="Q7" s="47"/>
      <c r="R7" s="114"/>
      <c r="S7" s="123"/>
      <c r="T7" s="114"/>
    </row>
    <row r="8" spans="1:20" ht="43.5" x14ac:dyDescent="0.35">
      <c r="A8" s="44" t="s">
        <v>1</v>
      </c>
      <c r="B8" s="53" t="s">
        <v>61</v>
      </c>
      <c r="C8" s="54" t="s">
        <v>0</v>
      </c>
      <c r="D8" s="54" t="s">
        <v>113</v>
      </c>
      <c r="E8" s="54" t="s">
        <v>6</v>
      </c>
      <c r="F8" s="54" t="s">
        <v>3</v>
      </c>
      <c r="G8" s="55" t="s">
        <v>122</v>
      </c>
      <c r="H8" s="48" t="s">
        <v>59</v>
      </c>
      <c r="I8" s="49" t="s">
        <v>2</v>
      </c>
      <c r="J8" s="49" t="s">
        <v>123</v>
      </c>
      <c r="K8" s="49" t="s">
        <v>60</v>
      </c>
      <c r="L8" s="50" t="s">
        <v>124</v>
      </c>
      <c r="M8" s="48" t="s">
        <v>59</v>
      </c>
      <c r="N8" s="51" t="s">
        <v>2</v>
      </c>
      <c r="O8" s="49" t="s">
        <v>123</v>
      </c>
      <c r="P8" s="52" t="s">
        <v>60</v>
      </c>
      <c r="Q8" s="52" t="s">
        <v>124</v>
      </c>
      <c r="R8" s="115"/>
      <c r="S8" s="124"/>
      <c r="T8" s="115"/>
    </row>
    <row r="9" spans="1:20" s="13" customFormat="1" x14ac:dyDescent="0.35">
      <c r="A9" s="19">
        <v>0</v>
      </c>
      <c r="B9" s="20">
        <v>1234</v>
      </c>
      <c r="C9" s="21" t="s">
        <v>10</v>
      </c>
      <c r="D9" s="10">
        <v>1234</v>
      </c>
      <c r="E9" s="25" t="s">
        <v>7</v>
      </c>
      <c r="F9" s="27">
        <v>1</v>
      </c>
      <c r="G9" s="60">
        <v>20</v>
      </c>
      <c r="H9" s="61">
        <v>1000</v>
      </c>
      <c r="I9" s="11">
        <v>10</v>
      </c>
      <c r="J9" s="37">
        <v>20</v>
      </c>
      <c r="K9" s="39">
        <f>I9/J9</f>
        <v>0.5</v>
      </c>
      <c r="L9" s="40">
        <f>(K9*G9)*H9</f>
        <v>10000</v>
      </c>
      <c r="M9" s="42">
        <v>1000</v>
      </c>
      <c r="N9" s="7">
        <v>10</v>
      </c>
      <c r="O9" s="38">
        <v>20</v>
      </c>
      <c r="P9" s="41">
        <f>N9/O9</f>
        <v>0.5</v>
      </c>
      <c r="Q9" s="41">
        <f>(P9*O9)*M9</f>
        <v>10000</v>
      </c>
      <c r="R9" s="43">
        <f>L9+Q9</f>
        <v>20000</v>
      </c>
      <c r="S9" s="8" t="s">
        <v>126</v>
      </c>
      <c r="T9" s="12"/>
    </row>
    <row r="10" spans="1:20" x14ac:dyDescent="0.35">
      <c r="A10" s="22">
        <v>1</v>
      </c>
      <c r="B10" s="23" t="s">
        <v>66</v>
      </c>
      <c r="C10" s="24" t="s">
        <v>29</v>
      </c>
      <c r="D10" s="15"/>
      <c r="E10" s="28" t="s">
        <v>13</v>
      </c>
      <c r="F10" s="29">
        <v>6</v>
      </c>
      <c r="G10" s="36">
        <v>18</v>
      </c>
      <c r="H10" s="62">
        <v>29</v>
      </c>
      <c r="I10" s="16"/>
      <c r="J10" s="16"/>
      <c r="K10" s="39" t="e">
        <f t="shared" ref="K10:K53" si="0">I10/J10</f>
        <v>#DIV/0!</v>
      </c>
      <c r="L10" s="40" t="e">
        <f t="shared" ref="L10:L53" si="1">(K10*G10)*H10</f>
        <v>#DIV/0!</v>
      </c>
      <c r="M10" s="63">
        <v>29</v>
      </c>
      <c r="N10" s="17"/>
      <c r="O10" s="26"/>
      <c r="P10" s="41" t="e">
        <f t="shared" ref="P10:P53" si="2">N10/O10</f>
        <v>#DIV/0!</v>
      </c>
      <c r="Q10" s="41" t="e">
        <f t="shared" ref="Q10:Q53" si="3">(P10*O10)*M10</f>
        <v>#DIV/0!</v>
      </c>
      <c r="R10" s="43" t="e">
        <f t="shared" ref="R10:R53" si="4">L10+Q10</f>
        <v>#DIV/0!</v>
      </c>
      <c r="S10" s="9" t="s">
        <v>126</v>
      </c>
      <c r="T10" s="14"/>
    </row>
    <row r="11" spans="1:20" x14ac:dyDescent="0.35">
      <c r="A11" s="22">
        <v>2</v>
      </c>
      <c r="B11" s="23" t="s">
        <v>98</v>
      </c>
      <c r="C11" s="24" t="s">
        <v>14</v>
      </c>
      <c r="D11" s="15"/>
      <c r="E11" s="28" t="s">
        <v>51</v>
      </c>
      <c r="F11" s="29">
        <v>12</v>
      </c>
      <c r="G11" s="36">
        <v>216</v>
      </c>
      <c r="H11" s="62">
        <v>29</v>
      </c>
      <c r="I11" s="16"/>
      <c r="J11" s="16"/>
      <c r="K11" s="39" t="e">
        <f t="shared" si="0"/>
        <v>#DIV/0!</v>
      </c>
      <c r="L11" s="40" t="e">
        <f t="shared" si="1"/>
        <v>#DIV/0!</v>
      </c>
      <c r="M11" s="63">
        <v>29</v>
      </c>
      <c r="N11" s="17"/>
      <c r="O11" s="26"/>
      <c r="P11" s="41" t="e">
        <f t="shared" si="2"/>
        <v>#DIV/0!</v>
      </c>
      <c r="Q11" s="41" t="e">
        <f t="shared" si="3"/>
        <v>#DIV/0!</v>
      </c>
      <c r="R11" s="43" t="e">
        <f t="shared" si="4"/>
        <v>#DIV/0!</v>
      </c>
      <c r="S11" s="9" t="s">
        <v>126</v>
      </c>
      <c r="T11" s="14"/>
    </row>
    <row r="12" spans="1:20" x14ac:dyDescent="0.35">
      <c r="A12" s="22">
        <v>3</v>
      </c>
      <c r="B12" s="23" t="s">
        <v>90</v>
      </c>
      <c r="C12" s="24" t="s">
        <v>30</v>
      </c>
      <c r="D12" s="15"/>
      <c r="E12" s="28" t="s">
        <v>13</v>
      </c>
      <c r="F12" s="29">
        <v>6</v>
      </c>
      <c r="G12" s="36">
        <v>18</v>
      </c>
      <c r="H12" s="62">
        <v>20</v>
      </c>
      <c r="I12" s="16"/>
      <c r="J12" s="16"/>
      <c r="K12" s="39" t="e">
        <f t="shared" si="0"/>
        <v>#DIV/0!</v>
      </c>
      <c r="L12" s="40" t="e">
        <f t="shared" si="1"/>
        <v>#DIV/0!</v>
      </c>
      <c r="M12" s="63">
        <v>20</v>
      </c>
      <c r="N12" s="17"/>
      <c r="O12" s="26"/>
      <c r="P12" s="41" t="e">
        <f t="shared" si="2"/>
        <v>#DIV/0!</v>
      </c>
      <c r="Q12" s="41" t="e">
        <f t="shared" si="3"/>
        <v>#DIV/0!</v>
      </c>
      <c r="R12" s="43" t="e">
        <f t="shared" si="4"/>
        <v>#DIV/0!</v>
      </c>
      <c r="S12" s="9" t="s">
        <v>126</v>
      </c>
      <c r="T12" s="14"/>
    </row>
    <row r="13" spans="1:20" x14ac:dyDescent="0.35">
      <c r="A13" s="22">
        <v>4</v>
      </c>
      <c r="B13" s="23" t="s">
        <v>99</v>
      </c>
      <c r="C13" s="24" t="s">
        <v>15</v>
      </c>
      <c r="D13" s="15"/>
      <c r="E13" s="28" t="s">
        <v>51</v>
      </c>
      <c r="F13" s="29">
        <v>12</v>
      </c>
      <c r="G13" s="36">
        <v>216</v>
      </c>
      <c r="H13" s="62">
        <v>20</v>
      </c>
      <c r="I13" s="16"/>
      <c r="J13" s="16"/>
      <c r="K13" s="39" t="e">
        <f t="shared" si="0"/>
        <v>#DIV/0!</v>
      </c>
      <c r="L13" s="40" t="e">
        <f t="shared" si="1"/>
        <v>#DIV/0!</v>
      </c>
      <c r="M13" s="63">
        <v>20</v>
      </c>
      <c r="N13" s="17"/>
      <c r="O13" s="26"/>
      <c r="P13" s="41" t="e">
        <f t="shared" si="2"/>
        <v>#DIV/0!</v>
      </c>
      <c r="Q13" s="41" t="e">
        <f t="shared" si="3"/>
        <v>#DIV/0!</v>
      </c>
      <c r="R13" s="43" t="e">
        <f t="shared" si="4"/>
        <v>#DIV/0!</v>
      </c>
      <c r="S13" s="9" t="s">
        <v>126</v>
      </c>
      <c r="T13" s="14"/>
    </row>
    <row r="14" spans="1:20" x14ac:dyDescent="0.35">
      <c r="A14" s="22">
        <v>5</v>
      </c>
      <c r="B14" s="23" t="s">
        <v>67</v>
      </c>
      <c r="C14" s="24" t="s">
        <v>31</v>
      </c>
      <c r="D14" s="15"/>
      <c r="E14" s="28" t="s">
        <v>13</v>
      </c>
      <c r="F14" s="29">
        <v>6</v>
      </c>
      <c r="G14" s="36">
        <v>18</v>
      </c>
      <c r="H14" s="62">
        <v>53</v>
      </c>
      <c r="I14" s="16"/>
      <c r="J14" s="16"/>
      <c r="K14" s="39" t="e">
        <f t="shared" si="0"/>
        <v>#DIV/0!</v>
      </c>
      <c r="L14" s="40" t="e">
        <f t="shared" si="1"/>
        <v>#DIV/0!</v>
      </c>
      <c r="M14" s="63">
        <v>53</v>
      </c>
      <c r="N14" s="17"/>
      <c r="O14" s="26"/>
      <c r="P14" s="41" t="e">
        <f t="shared" si="2"/>
        <v>#DIV/0!</v>
      </c>
      <c r="Q14" s="41" t="e">
        <f t="shared" si="3"/>
        <v>#DIV/0!</v>
      </c>
      <c r="R14" s="43" t="e">
        <f t="shared" si="4"/>
        <v>#DIV/0!</v>
      </c>
      <c r="S14" s="9" t="s">
        <v>126</v>
      </c>
      <c r="T14" s="14"/>
    </row>
    <row r="15" spans="1:20" x14ac:dyDescent="0.35">
      <c r="A15" s="22">
        <v>6</v>
      </c>
      <c r="B15" s="23" t="s">
        <v>84</v>
      </c>
      <c r="C15" s="24" t="s">
        <v>32</v>
      </c>
      <c r="D15" s="15"/>
      <c r="E15" s="28" t="s">
        <v>13</v>
      </c>
      <c r="F15" s="29">
        <v>6</v>
      </c>
      <c r="G15" s="36">
        <v>18</v>
      </c>
      <c r="H15" s="62">
        <v>53</v>
      </c>
      <c r="I15" s="16"/>
      <c r="J15" s="16"/>
      <c r="K15" s="39" t="e">
        <f t="shared" si="0"/>
        <v>#DIV/0!</v>
      </c>
      <c r="L15" s="40" t="e">
        <f t="shared" si="1"/>
        <v>#DIV/0!</v>
      </c>
      <c r="M15" s="63">
        <v>53</v>
      </c>
      <c r="N15" s="17"/>
      <c r="O15" s="26"/>
      <c r="P15" s="41" t="e">
        <f t="shared" si="2"/>
        <v>#DIV/0!</v>
      </c>
      <c r="Q15" s="41" t="e">
        <f t="shared" si="3"/>
        <v>#DIV/0!</v>
      </c>
      <c r="R15" s="43" t="e">
        <f t="shared" si="4"/>
        <v>#DIV/0!</v>
      </c>
      <c r="S15" s="9" t="s">
        <v>126</v>
      </c>
      <c r="T15" s="14"/>
    </row>
    <row r="16" spans="1:20" x14ac:dyDescent="0.35">
      <c r="A16" s="22">
        <v>7</v>
      </c>
      <c r="B16" s="23" t="s">
        <v>100</v>
      </c>
      <c r="C16" s="24" t="s">
        <v>16</v>
      </c>
      <c r="D16" s="15"/>
      <c r="E16" s="28" t="s">
        <v>51</v>
      </c>
      <c r="F16" s="29">
        <v>12</v>
      </c>
      <c r="G16" s="36">
        <v>216</v>
      </c>
      <c r="H16" s="62">
        <v>53</v>
      </c>
      <c r="I16" s="16"/>
      <c r="J16" s="16"/>
      <c r="K16" s="39" t="e">
        <f t="shared" si="0"/>
        <v>#DIV/0!</v>
      </c>
      <c r="L16" s="40" t="e">
        <f t="shared" si="1"/>
        <v>#DIV/0!</v>
      </c>
      <c r="M16" s="63">
        <v>53</v>
      </c>
      <c r="N16" s="17"/>
      <c r="O16" s="26"/>
      <c r="P16" s="41" t="e">
        <f t="shared" si="2"/>
        <v>#DIV/0!</v>
      </c>
      <c r="Q16" s="41" t="e">
        <f t="shared" si="3"/>
        <v>#DIV/0!</v>
      </c>
      <c r="R16" s="43" t="e">
        <f t="shared" si="4"/>
        <v>#DIV/0!</v>
      </c>
      <c r="S16" s="9" t="s">
        <v>126</v>
      </c>
      <c r="T16" s="14"/>
    </row>
    <row r="17" spans="1:20" x14ac:dyDescent="0.35">
      <c r="A17" s="22">
        <v>8</v>
      </c>
      <c r="B17" s="23" t="s">
        <v>65</v>
      </c>
      <c r="C17" s="24" t="s">
        <v>33</v>
      </c>
      <c r="D17" s="15"/>
      <c r="E17" s="28" t="s">
        <v>7</v>
      </c>
      <c r="F17" s="29">
        <v>1</v>
      </c>
      <c r="G17" s="36">
        <v>16</v>
      </c>
      <c r="H17" s="62">
        <v>25</v>
      </c>
      <c r="I17" s="16"/>
      <c r="J17" s="16"/>
      <c r="K17" s="39" t="e">
        <f t="shared" si="0"/>
        <v>#DIV/0!</v>
      </c>
      <c r="L17" s="40" t="e">
        <f t="shared" si="1"/>
        <v>#DIV/0!</v>
      </c>
      <c r="M17" s="63">
        <v>25</v>
      </c>
      <c r="N17" s="17"/>
      <c r="O17" s="26"/>
      <c r="P17" s="41" t="e">
        <f t="shared" si="2"/>
        <v>#DIV/0!</v>
      </c>
      <c r="Q17" s="41" t="e">
        <f t="shared" si="3"/>
        <v>#DIV/0!</v>
      </c>
      <c r="R17" s="43" t="e">
        <f t="shared" si="4"/>
        <v>#DIV/0!</v>
      </c>
      <c r="S17" s="9" t="s">
        <v>126</v>
      </c>
      <c r="T17" s="14"/>
    </row>
    <row r="18" spans="1:20" x14ac:dyDescent="0.35">
      <c r="A18" s="22">
        <v>9</v>
      </c>
      <c r="B18" s="23" t="s">
        <v>75</v>
      </c>
      <c r="C18" s="24" t="s">
        <v>76</v>
      </c>
      <c r="D18" s="15"/>
      <c r="E18" s="28" t="s">
        <v>52</v>
      </c>
      <c r="F18" s="29">
        <v>1</v>
      </c>
      <c r="G18" s="36">
        <v>20</v>
      </c>
      <c r="H18" s="62">
        <v>25</v>
      </c>
      <c r="I18" s="16"/>
      <c r="J18" s="16"/>
      <c r="K18" s="39" t="e">
        <f t="shared" si="0"/>
        <v>#DIV/0!</v>
      </c>
      <c r="L18" s="40" t="e">
        <f t="shared" si="1"/>
        <v>#DIV/0!</v>
      </c>
      <c r="M18" s="63">
        <v>25</v>
      </c>
      <c r="N18" s="17"/>
      <c r="O18" s="26"/>
      <c r="P18" s="41" t="e">
        <f t="shared" si="2"/>
        <v>#DIV/0!</v>
      </c>
      <c r="Q18" s="41" t="e">
        <f t="shared" si="3"/>
        <v>#DIV/0!</v>
      </c>
      <c r="R18" s="43" t="e">
        <f t="shared" si="4"/>
        <v>#DIV/0!</v>
      </c>
      <c r="S18" s="9" t="s">
        <v>126</v>
      </c>
      <c r="T18" s="14"/>
    </row>
    <row r="19" spans="1:20" x14ac:dyDescent="0.35">
      <c r="A19" s="22">
        <v>10</v>
      </c>
      <c r="B19" s="23" t="s">
        <v>107</v>
      </c>
      <c r="C19" s="24" t="s">
        <v>55</v>
      </c>
      <c r="D19" s="15"/>
      <c r="E19" s="28" t="s">
        <v>51</v>
      </c>
      <c r="F19" s="29">
        <v>12</v>
      </c>
      <c r="G19" s="36">
        <v>240</v>
      </c>
      <c r="H19" s="62">
        <v>25</v>
      </c>
      <c r="I19" s="16"/>
      <c r="J19" s="16"/>
      <c r="K19" s="39" t="e">
        <f t="shared" si="0"/>
        <v>#DIV/0!</v>
      </c>
      <c r="L19" s="40" t="e">
        <f t="shared" si="1"/>
        <v>#DIV/0!</v>
      </c>
      <c r="M19" s="63">
        <v>25</v>
      </c>
      <c r="N19" s="17"/>
      <c r="O19" s="26"/>
      <c r="P19" s="41" t="e">
        <f t="shared" si="2"/>
        <v>#DIV/0!</v>
      </c>
      <c r="Q19" s="41" t="e">
        <f t="shared" si="3"/>
        <v>#DIV/0!</v>
      </c>
      <c r="R19" s="43" t="e">
        <f t="shared" si="4"/>
        <v>#DIV/0!</v>
      </c>
      <c r="S19" s="9" t="s">
        <v>126</v>
      </c>
      <c r="T19" s="14"/>
    </row>
    <row r="20" spans="1:20" x14ac:dyDescent="0.35">
      <c r="A20" s="22">
        <v>11</v>
      </c>
      <c r="B20" s="23" t="s">
        <v>91</v>
      </c>
      <c r="C20" s="24" t="s">
        <v>34</v>
      </c>
      <c r="D20" s="15"/>
      <c r="E20" s="28" t="s">
        <v>51</v>
      </c>
      <c r="F20" s="29">
        <v>12</v>
      </c>
      <c r="G20" s="36">
        <v>240</v>
      </c>
      <c r="H20" s="62">
        <v>46</v>
      </c>
      <c r="I20" s="16"/>
      <c r="J20" s="16"/>
      <c r="K20" s="39" t="e">
        <f t="shared" si="0"/>
        <v>#DIV/0!</v>
      </c>
      <c r="L20" s="40" t="e">
        <f t="shared" si="1"/>
        <v>#DIV/0!</v>
      </c>
      <c r="M20" s="63">
        <v>46</v>
      </c>
      <c r="N20" s="17"/>
      <c r="O20" s="26"/>
      <c r="P20" s="41" t="e">
        <f t="shared" si="2"/>
        <v>#DIV/0!</v>
      </c>
      <c r="Q20" s="41" t="e">
        <f t="shared" si="3"/>
        <v>#DIV/0!</v>
      </c>
      <c r="R20" s="43" t="e">
        <f t="shared" si="4"/>
        <v>#DIV/0!</v>
      </c>
      <c r="S20" s="9" t="s">
        <v>126</v>
      </c>
      <c r="T20" s="14"/>
    </row>
    <row r="21" spans="1:20" x14ac:dyDescent="0.35">
      <c r="A21" s="22">
        <v>12</v>
      </c>
      <c r="B21" s="23" t="s">
        <v>69</v>
      </c>
      <c r="C21" s="24" t="s">
        <v>35</v>
      </c>
      <c r="D21" s="15"/>
      <c r="E21" s="28" t="s">
        <v>7</v>
      </c>
      <c r="F21" s="29">
        <v>1</v>
      </c>
      <c r="G21" s="36">
        <v>16</v>
      </c>
      <c r="H21" s="62">
        <v>32</v>
      </c>
      <c r="I21" s="16"/>
      <c r="J21" s="16"/>
      <c r="K21" s="39" t="e">
        <f t="shared" si="0"/>
        <v>#DIV/0!</v>
      </c>
      <c r="L21" s="40" t="e">
        <f t="shared" si="1"/>
        <v>#DIV/0!</v>
      </c>
      <c r="M21" s="63">
        <v>32</v>
      </c>
      <c r="N21" s="17"/>
      <c r="O21" s="26"/>
      <c r="P21" s="41" t="e">
        <f t="shared" si="2"/>
        <v>#DIV/0!</v>
      </c>
      <c r="Q21" s="41" t="e">
        <f t="shared" si="3"/>
        <v>#DIV/0!</v>
      </c>
      <c r="R21" s="43" t="e">
        <f t="shared" si="4"/>
        <v>#DIV/0!</v>
      </c>
      <c r="S21" s="9" t="s">
        <v>126</v>
      </c>
      <c r="T21" s="14"/>
    </row>
    <row r="22" spans="1:20" x14ac:dyDescent="0.35">
      <c r="A22" s="22">
        <v>13</v>
      </c>
      <c r="B22" s="23" t="s">
        <v>72</v>
      </c>
      <c r="C22" s="24" t="s">
        <v>36</v>
      </c>
      <c r="D22" s="15"/>
      <c r="E22" s="28" t="s">
        <v>114</v>
      </c>
      <c r="F22" s="29">
        <v>1</v>
      </c>
      <c r="G22" s="36">
        <v>32</v>
      </c>
      <c r="H22" s="62">
        <v>32</v>
      </c>
      <c r="I22" s="16"/>
      <c r="J22" s="16"/>
      <c r="K22" s="39" t="e">
        <f t="shared" si="0"/>
        <v>#DIV/0!</v>
      </c>
      <c r="L22" s="40" t="e">
        <f t="shared" si="1"/>
        <v>#DIV/0!</v>
      </c>
      <c r="M22" s="63">
        <v>32</v>
      </c>
      <c r="N22" s="17"/>
      <c r="O22" s="26"/>
      <c r="P22" s="41" t="e">
        <f t="shared" si="2"/>
        <v>#DIV/0!</v>
      </c>
      <c r="Q22" s="41" t="e">
        <f t="shared" si="3"/>
        <v>#DIV/0!</v>
      </c>
      <c r="R22" s="43" t="e">
        <f t="shared" si="4"/>
        <v>#DIV/0!</v>
      </c>
      <c r="S22" s="9" t="s">
        <v>126</v>
      </c>
      <c r="T22" s="14"/>
    </row>
    <row r="23" spans="1:20" x14ac:dyDescent="0.35">
      <c r="A23" s="22">
        <v>14</v>
      </c>
      <c r="B23" s="23" t="s">
        <v>101</v>
      </c>
      <c r="C23" s="24" t="s">
        <v>17</v>
      </c>
      <c r="D23" s="15"/>
      <c r="E23" s="28" t="s">
        <v>115</v>
      </c>
      <c r="F23" s="29">
        <v>10</v>
      </c>
      <c r="G23" s="36">
        <v>320</v>
      </c>
      <c r="H23" s="62">
        <v>32</v>
      </c>
      <c r="I23" s="16"/>
      <c r="J23" s="16"/>
      <c r="K23" s="39" t="e">
        <f t="shared" si="0"/>
        <v>#DIV/0!</v>
      </c>
      <c r="L23" s="40" t="e">
        <f t="shared" si="1"/>
        <v>#DIV/0!</v>
      </c>
      <c r="M23" s="63">
        <v>32</v>
      </c>
      <c r="N23" s="17"/>
      <c r="O23" s="26"/>
      <c r="P23" s="41" t="e">
        <f t="shared" si="2"/>
        <v>#DIV/0!</v>
      </c>
      <c r="Q23" s="41" t="e">
        <f t="shared" si="3"/>
        <v>#DIV/0!</v>
      </c>
      <c r="R23" s="43" t="e">
        <f t="shared" si="4"/>
        <v>#DIV/0!</v>
      </c>
      <c r="S23" s="9" t="s">
        <v>126</v>
      </c>
      <c r="T23" s="14"/>
    </row>
    <row r="24" spans="1:20" x14ac:dyDescent="0.35">
      <c r="A24" s="22">
        <v>15</v>
      </c>
      <c r="B24" s="23" t="s">
        <v>74</v>
      </c>
      <c r="C24" s="24" t="s">
        <v>37</v>
      </c>
      <c r="D24" s="15"/>
      <c r="E24" s="28" t="s">
        <v>114</v>
      </c>
      <c r="F24" s="29">
        <v>1</v>
      </c>
      <c r="G24" s="36">
        <v>32</v>
      </c>
      <c r="H24" s="62">
        <v>63</v>
      </c>
      <c r="I24" s="16"/>
      <c r="J24" s="16"/>
      <c r="K24" s="39" t="e">
        <f t="shared" si="0"/>
        <v>#DIV/0!</v>
      </c>
      <c r="L24" s="40" t="e">
        <f t="shared" si="1"/>
        <v>#DIV/0!</v>
      </c>
      <c r="M24" s="63">
        <v>63</v>
      </c>
      <c r="N24" s="17"/>
      <c r="O24" s="26"/>
      <c r="P24" s="41" t="e">
        <f t="shared" si="2"/>
        <v>#DIV/0!</v>
      </c>
      <c r="Q24" s="41" t="e">
        <f t="shared" si="3"/>
        <v>#DIV/0!</v>
      </c>
      <c r="R24" s="43" t="e">
        <f t="shared" si="4"/>
        <v>#DIV/0!</v>
      </c>
      <c r="S24" s="9" t="s">
        <v>126</v>
      </c>
      <c r="T24" s="14"/>
    </row>
    <row r="25" spans="1:20" x14ac:dyDescent="0.35">
      <c r="A25" s="22">
        <v>16</v>
      </c>
      <c r="B25" s="23" t="s">
        <v>73</v>
      </c>
      <c r="C25" s="24" t="s">
        <v>38</v>
      </c>
      <c r="D25" s="15"/>
      <c r="E25" s="28" t="s">
        <v>52</v>
      </c>
      <c r="F25" s="29">
        <v>1</v>
      </c>
      <c r="G25" s="36">
        <v>20</v>
      </c>
      <c r="H25" s="62">
        <v>46</v>
      </c>
      <c r="I25" s="16"/>
      <c r="J25" s="16"/>
      <c r="K25" s="39" t="e">
        <f t="shared" si="0"/>
        <v>#DIV/0!</v>
      </c>
      <c r="L25" s="40" t="e">
        <f t="shared" si="1"/>
        <v>#DIV/0!</v>
      </c>
      <c r="M25" s="63">
        <v>46</v>
      </c>
      <c r="N25" s="17"/>
      <c r="O25" s="26"/>
      <c r="P25" s="41" t="e">
        <f t="shared" si="2"/>
        <v>#DIV/0!</v>
      </c>
      <c r="Q25" s="41" t="e">
        <f t="shared" si="3"/>
        <v>#DIV/0!</v>
      </c>
      <c r="R25" s="43" t="e">
        <f t="shared" si="4"/>
        <v>#DIV/0!</v>
      </c>
      <c r="S25" s="9" t="s">
        <v>126</v>
      </c>
      <c r="T25" s="14"/>
    </row>
    <row r="26" spans="1:20" x14ac:dyDescent="0.35">
      <c r="A26" s="22">
        <v>17</v>
      </c>
      <c r="B26" s="23" t="s">
        <v>77</v>
      </c>
      <c r="C26" s="24" t="s">
        <v>78</v>
      </c>
      <c r="D26" s="15"/>
      <c r="E26" s="28" t="s">
        <v>116</v>
      </c>
      <c r="F26" s="29">
        <v>1</v>
      </c>
      <c r="G26" s="36">
        <v>18</v>
      </c>
      <c r="H26" s="62">
        <v>111</v>
      </c>
      <c r="I26" s="16"/>
      <c r="J26" s="16"/>
      <c r="K26" s="39" t="e">
        <f t="shared" si="0"/>
        <v>#DIV/0!</v>
      </c>
      <c r="L26" s="40" t="e">
        <f t="shared" si="1"/>
        <v>#DIV/0!</v>
      </c>
      <c r="M26" s="63">
        <v>111</v>
      </c>
      <c r="N26" s="17"/>
      <c r="O26" s="26"/>
      <c r="P26" s="41" t="e">
        <f t="shared" si="2"/>
        <v>#DIV/0!</v>
      </c>
      <c r="Q26" s="41" t="e">
        <f t="shared" si="3"/>
        <v>#DIV/0!</v>
      </c>
      <c r="R26" s="43" t="e">
        <f t="shared" si="4"/>
        <v>#DIV/0!</v>
      </c>
      <c r="S26" s="9" t="s">
        <v>126</v>
      </c>
      <c r="T26" s="14"/>
    </row>
    <row r="27" spans="1:20" x14ac:dyDescent="0.35">
      <c r="A27" s="22">
        <v>18</v>
      </c>
      <c r="B27" s="23" t="s">
        <v>64</v>
      </c>
      <c r="C27" s="24" t="s">
        <v>39</v>
      </c>
      <c r="D27" s="15"/>
      <c r="E27" s="28" t="s">
        <v>117</v>
      </c>
      <c r="F27" s="29">
        <v>1</v>
      </c>
      <c r="G27" s="36">
        <v>24</v>
      </c>
      <c r="H27" s="62">
        <v>111</v>
      </c>
      <c r="I27" s="16"/>
      <c r="J27" s="16"/>
      <c r="K27" s="39" t="e">
        <f t="shared" si="0"/>
        <v>#DIV/0!</v>
      </c>
      <c r="L27" s="40" t="e">
        <f t="shared" si="1"/>
        <v>#DIV/0!</v>
      </c>
      <c r="M27" s="63">
        <v>111</v>
      </c>
      <c r="N27" s="17"/>
      <c r="O27" s="26"/>
      <c r="P27" s="41" t="e">
        <f t="shared" si="2"/>
        <v>#DIV/0!</v>
      </c>
      <c r="Q27" s="41" t="e">
        <f t="shared" si="3"/>
        <v>#DIV/0!</v>
      </c>
      <c r="R27" s="43" t="e">
        <f t="shared" si="4"/>
        <v>#DIV/0!</v>
      </c>
      <c r="S27" s="9" t="s">
        <v>126</v>
      </c>
      <c r="T27" s="14"/>
    </row>
    <row r="28" spans="1:20" x14ac:dyDescent="0.35">
      <c r="A28" s="22">
        <v>19</v>
      </c>
      <c r="B28" s="23" t="s">
        <v>81</v>
      </c>
      <c r="C28" s="24" t="s">
        <v>18</v>
      </c>
      <c r="D28" s="15"/>
      <c r="E28" s="28" t="s">
        <v>51</v>
      </c>
      <c r="F28" s="29">
        <v>12</v>
      </c>
      <c r="G28" s="36">
        <v>288</v>
      </c>
      <c r="H28" s="62">
        <v>111</v>
      </c>
      <c r="I28" s="16"/>
      <c r="J28" s="16"/>
      <c r="K28" s="39" t="e">
        <f t="shared" si="0"/>
        <v>#DIV/0!</v>
      </c>
      <c r="L28" s="40" t="e">
        <f t="shared" si="1"/>
        <v>#DIV/0!</v>
      </c>
      <c r="M28" s="63">
        <v>111</v>
      </c>
      <c r="N28" s="17"/>
      <c r="O28" s="26"/>
      <c r="P28" s="41" t="e">
        <f t="shared" si="2"/>
        <v>#DIV/0!</v>
      </c>
      <c r="Q28" s="41" t="e">
        <f t="shared" si="3"/>
        <v>#DIV/0!</v>
      </c>
      <c r="R28" s="43" t="e">
        <f t="shared" si="4"/>
        <v>#DIV/0!</v>
      </c>
      <c r="S28" s="9" t="s">
        <v>126</v>
      </c>
      <c r="T28" s="14"/>
    </row>
    <row r="29" spans="1:20" x14ac:dyDescent="0.35">
      <c r="A29" s="22">
        <v>21</v>
      </c>
      <c r="B29" s="23" t="s">
        <v>63</v>
      </c>
      <c r="C29" s="24" t="s">
        <v>40</v>
      </c>
      <c r="D29" s="15"/>
      <c r="E29" s="28" t="s">
        <v>117</v>
      </c>
      <c r="F29" s="29">
        <v>1</v>
      </c>
      <c r="G29" s="36">
        <v>24</v>
      </c>
      <c r="H29" s="62">
        <v>63</v>
      </c>
      <c r="I29" s="16"/>
      <c r="J29" s="16"/>
      <c r="K29" s="39" t="e">
        <f t="shared" si="0"/>
        <v>#DIV/0!</v>
      </c>
      <c r="L29" s="40" t="e">
        <f t="shared" si="1"/>
        <v>#DIV/0!</v>
      </c>
      <c r="M29" s="63">
        <v>63</v>
      </c>
      <c r="N29" s="17"/>
      <c r="O29" s="26"/>
      <c r="P29" s="41" t="e">
        <f t="shared" si="2"/>
        <v>#DIV/0!</v>
      </c>
      <c r="Q29" s="41" t="e">
        <f t="shared" si="3"/>
        <v>#DIV/0!</v>
      </c>
      <c r="R29" s="43" t="e">
        <f t="shared" si="4"/>
        <v>#DIV/0!</v>
      </c>
      <c r="S29" s="9" t="s">
        <v>126</v>
      </c>
      <c r="T29" s="14"/>
    </row>
    <row r="30" spans="1:20" x14ac:dyDescent="0.35">
      <c r="A30" s="22">
        <v>22</v>
      </c>
      <c r="B30" s="23" t="s">
        <v>102</v>
      </c>
      <c r="C30" s="24" t="s">
        <v>19</v>
      </c>
      <c r="D30" s="15"/>
      <c r="E30" s="28" t="s">
        <v>51</v>
      </c>
      <c r="F30" s="29">
        <v>12</v>
      </c>
      <c r="G30" s="36">
        <v>192</v>
      </c>
      <c r="H30" s="62">
        <v>63</v>
      </c>
      <c r="I30" s="16"/>
      <c r="J30" s="16"/>
      <c r="K30" s="39" t="e">
        <f t="shared" si="0"/>
        <v>#DIV/0!</v>
      </c>
      <c r="L30" s="40" t="e">
        <f t="shared" si="1"/>
        <v>#DIV/0!</v>
      </c>
      <c r="M30" s="63">
        <v>63</v>
      </c>
      <c r="N30" s="17"/>
      <c r="O30" s="26"/>
      <c r="P30" s="41" t="e">
        <f t="shared" si="2"/>
        <v>#DIV/0!</v>
      </c>
      <c r="Q30" s="41" t="e">
        <f t="shared" si="3"/>
        <v>#DIV/0!</v>
      </c>
      <c r="R30" s="43" t="e">
        <f t="shared" si="4"/>
        <v>#DIV/0!</v>
      </c>
      <c r="S30" s="9" t="s">
        <v>126</v>
      </c>
      <c r="T30" s="14"/>
    </row>
    <row r="31" spans="1:20" x14ac:dyDescent="0.35">
      <c r="A31" s="22">
        <v>23</v>
      </c>
      <c r="B31" s="23" t="s">
        <v>106</v>
      </c>
      <c r="C31" s="24" t="s">
        <v>20</v>
      </c>
      <c r="D31" s="15"/>
      <c r="E31" s="28" t="s">
        <v>51</v>
      </c>
      <c r="F31" s="29">
        <v>12</v>
      </c>
      <c r="G31" s="36">
        <v>192</v>
      </c>
      <c r="H31" s="62">
        <v>46</v>
      </c>
      <c r="I31" s="16"/>
      <c r="J31" s="16"/>
      <c r="K31" s="39" t="e">
        <f t="shared" si="0"/>
        <v>#DIV/0!</v>
      </c>
      <c r="L31" s="40" t="e">
        <f t="shared" si="1"/>
        <v>#DIV/0!</v>
      </c>
      <c r="M31" s="63">
        <v>46</v>
      </c>
      <c r="N31" s="17"/>
      <c r="O31" s="26"/>
      <c r="P31" s="41" t="e">
        <f t="shared" si="2"/>
        <v>#DIV/0!</v>
      </c>
      <c r="Q31" s="41" t="e">
        <f t="shared" si="3"/>
        <v>#DIV/0!</v>
      </c>
      <c r="R31" s="43" t="e">
        <f t="shared" si="4"/>
        <v>#DIV/0!</v>
      </c>
      <c r="S31" s="9" t="s">
        <v>126</v>
      </c>
      <c r="T31" s="14"/>
    </row>
    <row r="32" spans="1:20" x14ac:dyDescent="0.35">
      <c r="A32" s="22">
        <v>24</v>
      </c>
      <c r="B32" s="23" t="s">
        <v>79</v>
      </c>
      <c r="C32" s="24" t="s">
        <v>80</v>
      </c>
      <c r="D32" s="15"/>
      <c r="E32" s="28" t="s">
        <v>117</v>
      </c>
      <c r="F32" s="29">
        <v>1</v>
      </c>
      <c r="G32" s="36">
        <v>24</v>
      </c>
      <c r="H32" s="62">
        <v>46</v>
      </c>
      <c r="I32" s="16"/>
      <c r="J32" s="16"/>
      <c r="K32" s="39" t="e">
        <f t="shared" si="0"/>
        <v>#DIV/0!</v>
      </c>
      <c r="L32" s="40" t="e">
        <f t="shared" si="1"/>
        <v>#DIV/0!</v>
      </c>
      <c r="M32" s="63">
        <v>46</v>
      </c>
      <c r="N32" s="17"/>
      <c r="O32" s="26"/>
      <c r="P32" s="41" t="e">
        <f t="shared" si="2"/>
        <v>#DIV/0!</v>
      </c>
      <c r="Q32" s="41" t="e">
        <f t="shared" si="3"/>
        <v>#DIV/0!</v>
      </c>
      <c r="R32" s="43" t="e">
        <f t="shared" si="4"/>
        <v>#DIV/0!</v>
      </c>
      <c r="S32" s="9" t="s">
        <v>126</v>
      </c>
      <c r="T32" s="14"/>
    </row>
    <row r="33" spans="1:20" x14ac:dyDescent="0.35">
      <c r="A33" s="22">
        <v>25</v>
      </c>
      <c r="B33" s="23" t="s">
        <v>97</v>
      </c>
      <c r="C33" s="24" t="s">
        <v>21</v>
      </c>
      <c r="D33" s="15"/>
      <c r="E33" s="28" t="s">
        <v>118</v>
      </c>
      <c r="F33" s="29">
        <v>100</v>
      </c>
      <c r="G33" s="36">
        <v>96</v>
      </c>
      <c r="H33" s="62">
        <v>25</v>
      </c>
      <c r="I33" s="16"/>
      <c r="J33" s="16"/>
      <c r="K33" s="39" t="e">
        <f t="shared" si="0"/>
        <v>#DIV/0!</v>
      </c>
      <c r="L33" s="40" t="e">
        <f t="shared" si="1"/>
        <v>#DIV/0!</v>
      </c>
      <c r="M33" s="63">
        <v>25</v>
      </c>
      <c r="N33" s="17"/>
      <c r="O33" s="26"/>
      <c r="P33" s="41" t="e">
        <f t="shared" si="2"/>
        <v>#DIV/0!</v>
      </c>
      <c r="Q33" s="41" t="e">
        <f t="shared" si="3"/>
        <v>#DIV/0!</v>
      </c>
      <c r="R33" s="43" t="e">
        <f t="shared" si="4"/>
        <v>#DIV/0!</v>
      </c>
      <c r="S33" s="9" t="s">
        <v>126</v>
      </c>
      <c r="T33" s="14"/>
    </row>
    <row r="34" spans="1:20" x14ac:dyDescent="0.35">
      <c r="A34" s="22">
        <v>26</v>
      </c>
      <c r="B34" s="23" t="s">
        <v>95</v>
      </c>
      <c r="C34" s="24" t="s">
        <v>22</v>
      </c>
      <c r="D34" s="15"/>
      <c r="E34" s="28" t="s">
        <v>118</v>
      </c>
      <c r="F34" s="29">
        <v>100</v>
      </c>
      <c r="G34" s="36">
        <v>96</v>
      </c>
      <c r="H34" s="62">
        <v>14</v>
      </c>
      <c r="I34" s="16"/>
      <c r="J34" s="16"/>
      <c r="K34" s="39" t="e">
        <f t="shared" si="0"/>
        <v>#DIV/0!</v>
      </c>
      <c r="L34" s="40" t="e">
        <f t="shared" si="1"/>
        <v>#DIV/0!</v>
      </c>
      <c r="M34" s="63">
        <v>14</v>
      </c>
      <c r="N34" s="17"/>
      <c r="O34" s="26"/>
      <c r="P34" s="41" t="e">
        <f t="shared" si="2"/>
        <v>#DIV/0!</v>
      </c>
      <c r="Q34" s="41" t="e">
        <f t="shared" si="3"/>
        <v>#DIV/0!</v>
      </c>
      <c r="R34" s="43" t="e">
        <f t="shared" si="4"/>
        <v>#DIV/0!</v>
      </c>
      <c r="S34" s="9" t="s">
        <v>126</v>
      </c>
      <c r="T34" s="14"/>
    </row>
    <row r="35" spans="1:20" x14ac:dyDescent="0.35">
      <c r="A35" s="22">
        <v>27</v>
      </c>
      <c r="B35" s="23" t="s">
        <v>96</v>
      </c>
      <c r="C35" s="24" t="s">
        <v>23</v>
      </c>
      <c r="D35" s="15"/>
      <c r="E35" s="28" t="s">
        <v>118</v>
      </c>
      <c r="F35" s="29">
        <v>100</v>
      </c>
      <c r="G35" s="36">
        <v>96</v>
      </c>
      <c r="H35" s="62">
        <v>25</v>
      </c>
      <c r="I35" s="16"/>
      <c r="J35" s="16"/>
      <c r="K35" s="39" t="e">
        <f t="shared" si="0"/>
        <v>#DIV/0!</v>
      </c>
      <c r="L35" s="40" t="e">
        <f t="shared" si="1"/>
        <v>#DIV/0!</v>
      </c>
      <c r="M35" s="63">
        <v>25</v>
      </c>
      <c r="N35" s="17"/>
      <c r="O35" s="26"/>
      <c r="P35" s="41" t="e">
        <f t="shared" si="2"/>
        <v>#DIV/0!</v>
      </c>
      <c r="Q35" s="41" t="e">
        <f t="shared" si="3"/>
        <v>#DIV/0!</v>
      </c>
      <c r="R35" s="43" t="e">
        <f t="shared" si="4"/>
        <v>#DIV/0!</v>
      </c>
      <c r="S35" s="9" t="s">
        <v>126</v>
      </c>
      <c r="T35" s="14"/>
    </row>
    <row r="36" spans="1:20" x14ac:dyDescent="0.35">
      <c r="A36" s="22">
        <v>28</v>
      </c>
      <c r="B36" s="23" t="s">
        <v>94</v>
      </c>
      <c r="C36" s="24" t="s">
        <v>24</v>
      </c>
      <c r="D36" s="15"/>
      <c r="E36" s="28" t="s">
        <v>118</v>
      </c>
      <c r="F36" s="29">
        <v>100</v>
      </c>
      <c r="G36" s="36">
        <v>96</v>
      </c>
      <c r="H36" s="62">
        <v>20</v>
      </c>
      <c r="I36" s="16"/>
      <c r="J36" s="16"/>
      <c r="K36" s="39" t="e">
        <f t="shared" si="0"/>
        <v>#DIV/0!</v>
      </c>
      <c r="L36" s="40" t="e">
        <f t="shared" si="1"/>
        <v>#DIV/0!</v>
      </c>
      <c r="M36" s="63">
        <v>20</v>
      </c>
      <c r="N36" s="17"/>
      <c r="O36" s="26"/>
      <c r="P36" s="41" t="e">
        <f t="shared" si="2"/>
        <v>#DIV/0!</v>
      </c>
      <c r="Q36" s="41" t="e">
        <f t="shared" si="3"/>
        <v>#DIV/0!</v>
      </c>
      <c r="R36" s="43" t="e">
        <f t="shared" si="4"/>
        <v>#DIV/0!</v>
      </c>
      <c r="S36" s="9" t="s">
        <v>126</v>
      </c>
      <c r="T36" s="14"/>
    </row>
    <row r="37" spans="1:20" x14ac:dyDescent="0.35">
      <c r="A37" s="22">
        <v>29</v>
      </c>
      <c r="B37" s="23" t="s">
        <v>92</v>
      </c>
      <c r="C37" s="24" t="s">
        <v>53</v>
      </c>
      <c r="D37" s="15"/>
      <c r="E37" s="28" t="s">
        <v>13</v>
      </c>
      <c r="F37" s="29">
        <v>6</v>
      </c>
      <c r="G37" s="36">
        <v>12</v>
      </c>
      <c r="H37" s="62">
        <v>10</v>
      </c>
      <c r="I37" s="16"/>
      <c r="J37" s="16"/>
      <c r="K37" s="39" t="e">
        <f t="shared" si="0"/>
        <v>#DIV/0!</v>
      </c>
      <c r="L37" s="40" t="e">
        <f t="shared" si="1"/>
        <v>#DIV/0!</v>
      </c>
      <c r="M37" s="63">
        <v>10</v>
      </c>
      <c r="N37" s="17"/>
      <c r="O37" s="26"/>
      <c r="P37" s="41" t="e">
        <f t="shared" si="2"/>
        <v>#DIV/0!</v>
      </c>
      <c r="Q37" s="41" t="e">
        <f t="shared" si="3"/>
        <v>#DIV/0!</v>
      </c>
      <c r="R37" s="43" t="e">
        <f t="shared" si="4"/>
        <v>#DIV/0!</v>
      </c>
      <c r="S37" s="9" t="s">
        <v>126</v>
      </c>
      <c r="T37" s="14"/>
    </row>
    <row r="38" spans="1:20" x14ac:dyDescent="0.35">
      <c r="A38" s="22">
        <v>30</v>
      </c>
      <c r="B38" s="23" t="s">
        <v>93</v>
      </c>
      <c r="C38" s="24" t="s">
        <v>54</v>
      </c>
      <c r="D38" s="15"/>
      <c r="E38" s="28" t="s">
        <v>13</v>
      </c>
      <c r="F38" s="29">
        <v>6</v>
      </c>
      <c r="G38" s="36">
        <v>12</v>
      </c>
      <c r="H38" s="62">
        <v>10</v>
      </c>
      <c r="I38" s="16"/>
      <c r="J38" s="16"/>
      <c r="K38" s="39" t="e">
        <f t="shared" si="0"/>
        <v>#DIV/0!</v>
      </c>
      <c r="L38" s="40" t="e">
        <f t="shared" si="1"/>
        <v>#DIV/0!</v>
      </c>
      <c r="M38" s="63">
        <v>10</v>
      </c>
      <c r="N38" s="17"/>
      <c r="O38" s="26"/>
      <c r="P38" s="41" t="e">
        <f t="shared" si="2"/>
        <v>#DIV/0!</v>
      </c>
      <c r="Q38" s="41" t="e">
        <f t="shared" si="3"/>
        <v>#DIV/0!</v>
      </c>
      <c r="R38" s="43" t="e">
        <f t="shared" si="4"/>
        <v>#DIV/0!</v>
      </c>
      <c r="S38" s="9" t="s">
        <v>126</v>
      </c>
      <c r="T38" s="14"/>
    </row>
    <row r="39" spans="1:20" x14ac:dyDescent="0.35">
      <c r="A39" s="22">
        <v>31</v>
      </c>
      <c r="B39" s="23" t="s">
        <v>88</v>
      </c>
      <c r="C39" s="24" t="s">
        <v>41</v>
      </c>
      <c r="D39" s="15"/>
      <c r="E39" s="28" t="s">
        <v>13</v>
      </c>
      <c r="F39" s="29">
        <v>6</v>
      </c>
      <c r="G39" s="36">
        <v>13</v>
      </c>
      <c r="H39" s="62">
        <v>27</v>
      </c>
      <c r="I39" s="16"/>
      <c r="J39" s="16"/>
      <c r="K39" s="39" t="e">
        <f t="shared" si="0"/>
        <v>#DIV/0!</v>
      </c>
      <c r="L39" s="40" t="e">
        <f t="shared" si="1"/>
        <v>#DIV/0!</v>
      </c>
      <c r="M39" s="63">
        <v>27</v>
      </c>
      <c r="N39" s="17"/>
      <c r="O39" s="26"/>
      <c r="P39" s="41" t="e">
        <f t="shared" si="2"/>
        <v>#DIV/0!</v>
      </c>
      <c r="Q39" s="41" t="e">
        <f t="shared" si="3"/>
        <v>#DIV/0!</v>
      </c>
      <c r="R39" s="43" t="e">
        <f t="shared" si="4"/>
        <v>#DIV/0!</v>
      </c>
      <c r="S39" s="9" t="s">
        <v>126</v>
      </c>
      <c r="T39" s="14"/>
    </row>
    <row r="40" spans="1:20" x14ac:dyDescent="0.35">
      <c r="A40" s="22">
        <v>32</v>
      </c>
      <c r="B40" s="23" t="s">
        <v>104</v>
      </c>
      <c r="C40" s="24" t="s">
        <v>25</v>
      </c>
      <c r="D40" s="15"/>
      <c r="E40" s="28" t="s">
        <v>119</v>
      </c>
      <c r="F40" s="29">
        <v>24</v>
      </c>
      <c r="G40" s="36">
        <v>13</v>
      </c>
      <c r="H40" s="62">
        <v>27</v>
      </c>
      <c r="I40" s="16"/>
      <c r="J40" s="16"/>
      <c r="K40" s="39" t="e">
        <f t="shared" si="0"/>
        <v>#DIV/0!</v>
      </c>
      <c r="L40" s="40" t="e">
        <f t="shared" si="1"/>
        <v>#DIV/0!</v>
      </c>
      <c r="M40" s="63">
        <v>27</v>
      </c>
      <c r="N40" s="17"/>
      <c r="O40" s="26"/>
      <c r="P40" s="41" t="e">
        <f t="shared" si="2"/>
        <v>#DIV/0!</v>
      </c>
      <c r="Q40" s="41" t="e">
        <f t="shared" si="3"/>
        <v>#DIV/0!</v>
      </c>
      <c r="R40" s="43" t="e">
        <f t="shared" si="4"/>
        <v>#DIV/0!</v>
      </c>
      <c r="S40" s="9" t="s">
        <v>126</v>
      </c>
      <c r="T40" s="14"/>
    </row>
    <row r="41" spans="1:20" x14ac:dyDescent="0.35">
      <c r="A41" s="22">
        <v>33</v>
      </c>
      <c r="B41" s="23" t="s">
        <v>89</v>
      </c>
      <c r="C41" s="24" t="s">
        <v>42</v>
      </c>
      <c r="D41" s="15"/>
      <c r="E41" s="28" t="s">
        <v>13</v>
      </c>
      <c r="F41" s="29">
        <v>6</v>
      </c>
      <c r="G41" s="36">
        <v>14</v>
      </c>
      <c r="H41" s="62">
        <v>27</v>
      </c>
      <c r="I41" s="16"/>
      <c r="J41" s="16"/>
      <c r="K41" s="39" t="e">
        <f t="shared" si="0"/>
        <v>#DIV/0!</v>
      </c>
      <c r="L41" s="40" t="e">
        <f t="shared" si="1"/>
        <v>#DIV/0!</v>
      </c>
      <c r="M41" s="63">
        <v>27</v>
      </c>
      <c r="N41" s="17"/>
      <c r="O41" s="26"/>
      <c r="P41" s="41" t="e">
        <f t="shared" si="2"/>
        <v>#DIV/0!</v>
      </c>
      <c r="Q41" s="41" t="e">
        <f t="shared" si="3"/>
        <v>#DIV/0!</v>
      </c>
      <c r="R41" s="43" t="e">
        <f t="shared" si="4"/>
        <v>#DIV/0!</v>
      </c>
      <c r="S41" s="9" t="s">
        <v>126</v>
      </c>
      <c r="T41" s="14"/>
    </row>
    <row r="42" spans="1:20" x14ac:dyDescent="0.35">
      <c r="A42" s="22">
        <v>34</v>
      </c>
      <c r="B42" s="23" t="s">
        <v>68</v>
      </c>
      <c r="C42" s="24" t="s">
        <v>43</v>
      </c>
      <c r="D42" s="15"/>
      <c r="E42" s="28" t="s">
        <v>120</v>
      </c>
      <c r="F42" s="29">
        <v>12</v>
      </c>
      <c r="G42" s="36">
        <v>14</v>
      </c>
      <c r="H42" s="62">
        <v>274</v>
      </c>
      <c r="I42" s="16"/>
      <c r="J42" s="16"/>
      <c r="K42" s="39" t="e">
        <f t="shared" si="0"/>
        <v>#DIV/0!</v>
      </c>
      <c r="L42" s="40" t="e">
        <f t="shared" si="1"/>
        <v>#DIV/0!</v>
      </c>
      <c r="M42" s="63">
        <v>274</v>
      </c>
      <c r="N42" s="17"/>
      <c r="O42" s="26"/>
      <c r="P42" s="41" t="e">
        <f t="shared" si="2"/>
        <v>#DIV/0!</v>
      </c>
      <c r="Q42" s="41" t="e">
        <f t="shared" si="3"/>
        <v>#DIV/0!</v>
      </c>
      <c r="R42" s="43" t="e">
        <f t="shared" si="4"/>
        <v>#DIV/0!</v>
      </c>
      <c r="S42" s="9" t="s">
        <v>126</v>
      </c>
      <c r="T42" s="14"/>
    </row>
    <row r="43" spans="1:20" x14ac:dyDescent="0.35">
      <c r="A43" s="22">
        <v>35</v>
      </c>
      <c r="B43" s="23" t="s">
        <v>105</v>
      </c>
      <c r="C43" s="24" t="s">
        <v>26</v>
      </c>
      <c r="D43" s="15"/>
      <c r="E43" s="28" t="s">
        <v>121</v>
      </c>
      <c r="F43" s="29">
        <v>8</v>
      </c>
      <c r="G43" s="36">
        <v>144</v>
      </c>
      <c r="H43" s="62">
        <v>140</v>
      </c>
      <c r="I43" s="16"/>
      <c r="J43" s="16"/>
      <c r="K43" s="39" t="e">
        <f t="shared" si="0"/>
        <v>#DIV/0!</v>
      </c>
      <c r="L43" s="40" t="e">
        <f t="shared" si="1"/>
        <v>#DIV/0!</v>
      </c>
      <c r="M43" s="63">
        <v>140</v>
      </c>
      <c r="N43" s="17"/>
      <c r="O43" s="26"/>
      <c r="P43" s="41" t="e">
        <f t="shared" si="2"/>
        <v>#DIV/0!</v>
      </c>
      <c r="Q43" s="41" t="e">
        <f t="shared" si="3"/>
        <v>#DIV/0!</v>
      </c>
      <c r="R43" s="43" t="e">
        <f t="shared" si="4"/>
        <v>#DIV/0!</v>
      </c>
      <c r="S43" s="9" t="s">
        <v>126</v>
      </c>
      <c r="T43" s="14"/>
    </row>
    <row r="44" spans="1:20" x14ac:dyDescent="0.35">
      <c r="A44" s="22">
        <v>36</v>
      </c>
      <c r="B44" s="23" t="s">
        <v>86</v>
      </c>
      <c r="C44" s="24" t="s">
        <v>44</v>
      </c>
      <c r="D44" s="15"/>
      <c r="E44" s="28" t="s">
        <v>120</v>
      </c>
      <c r="F44" s="29">
        <v>12</v>
      </c>
      <c r="G44" s="36">
        <v>18</v>
      </c>
      <c r="H44" s="62">
        <v>140</v>
      </c>
      <c r="I44" s="16"/>
      <c r="J44" s="16"/>
      <c r="K44" s="39" t="e">
        <f t="shared" si="0"/>
        <v>#DIV/0!</v>
      </c>
      <c r="L44" s="40" t="e">
        <f t="shared" si="1"/>
        <v>#DIV/0!</v>
      </c>
      <c r="M44" s="63">
        <v>140</v>
      </c>
      <c r="N44" s="17"/>
      <c r="O44" s="26"/>
      <c r="P44" s="41" t="e">
        <f t="shared" si="2"/>
        <v>#DIV/0!</v>
      </c>
      <c r="Q44" s="41" t="e">
        <f t="shared" si="3"/>
        <v>#DIV/0!</v>
      </c>
      <c r="R44" s="43" t="e">
        <f t="shared" si="4"/>
        <v>#DIV/0!</v>
      </c>
      <c r="S44" s="9" t="s">
        <v>126</v>
      </c>
      <c r="T44" s="14"/>
    </row>
    <row r="45" spans="1:20" x14ac:dyDescent="0.35">
      <c r="A45" s="22">
        <v>37</v>
      </c>
      <c r="B45" s="23" t="s">
        <v>82</v>
      </c>
      <c r="C45" s="24" t="s">
        <v>45</v>
      </c>
      <c r="D45" s="15"/>
      <c r="E45" s="28" t="s">
        <v>120</v>
      </c>
      <c r="F45" s="29">
        <v>12</v>
      </c>
      <c r="G45" s="36">
        <v>144</v>
      </c>
      <c r="H45" s="62">
        <v>140</v>
      </c>
      <c r="I45" s="16"/>
      <c r="J45" s="16"/>
      <c r="K45" s="39" t="e">
        <f t="shared" si="0"/>
        <v>#DIV/0!</v>
      </c>
      <c r="L45" s="40" t="e">
        <f t="shared" si="1"/>
        <v>#DIV/0!</v>
      </c>
      <c r="M45" s="63">
        <v>140</v>
      </c>
      <c r="N45" s="17"/>
      <c r="O45" s="26"/>
      <c r="P45" s="41" t="e">
        <f t="shared" si="2"/>
        <v>#DIV/0!</v>
      </c>
      <c r="Q45" s="41" t="e">
        <f t="shared" si="3"/>
        <v>#DIV/0!</v>
      </c>
      <c r="R45" s="43" t="e">
        <f t="shared" si="4"/>
        <v>#DIV/0!</v>
      </c>
      <c r="S45" s="9" t="s">
        <v>126</v>
      </c>
      <c r="T45" s="14"/>
    </row>
    <row r="46" spans="1:20" x14ac:dyDescent="0.35">
      <c r="A46" s="22">
        <v>38</v>
      </c>
      <c r="B46" s="23" t="s">
        <v>62</v>
      </c>
      <c r="C46" s="24" t="s">
        <v>46</v>
      </c>
      <c r="D46" s="15"/>
      <c r="E46" s="28" t="s">
        <v>120</v>
      </c>
      <c r="F46" s="29">
        <v>12</v>
      </c>
      <c r="G46" s="36">
        <v>20</v>
      </c>
      <c r="H46" s="62">
        <v>147</v>
      </c>
      <c r="I46" s="16"/>
      <c r="J46" s="16"/>
      <c r="K46" s="39" t="e">
        <f t="shared" si="0"/>
        <v>#DIV/0!</v>
      </c>
      <c r="L46" s="40" t="e">
        <f t="shared" si="1"/>
        <v>#DIV/0!</v>
      </c>
      <c r="M46" s="63">
        <v>147</v>
      </c>
      <c r="N46" s="17"/>
      <c r="O46" s="26"/>
      <c r="P46" s="41" t="e">
        <f t="shared" si="2"/>
        <v>#DIV/0!</v>
      </c>
      <c r="Q46" s="41" t="e">
        <f t="shared" si="3"/>
        <v>#DIV/0!</v>
      </c>
      <c r="R46" s="43" t="e">
        <f t="shared" si="4"/>
        <v>#DIV/0!</v>
      </c>
      <c r="S46" s="9" t="s">
        <v>126</v>
      </c>
      <c r="T46" s="14"/>
    </row>
    <row r="47" spans="1:20" x14ac:dyDescent="0.35">
      <c r="A47" s="22">
        <v>39</v>
      </c>
      <c r="B47" s="23" t="s">
        <v>85</v>
      </c>
      <c r="C47" s="24" t="s">
        <v>47</v>
      </c>
      <c r="D47" s="15"/>
      <c r="E47" s="28" t="s">
        <v>120</v>
      </c>
      <c r="F47" s="29">
        <v>12</v>
      </c>
      <c r="G47" s="36">
        <v>21</v>
      </c>
      <c r="H47" s="62">
        <v>147</v>
      </c>
      <c r="I47" s="16"/>
      <c r="J47" s="16"/>
      <c r="K47" s="39" t="e">
        <f t="shared" si="0"/>
        <v>#DIV/0!</v>
      </c>
      <c r="L47" s="40" t="e">
        <f t="shared" si="1"/>
        <v>#DIV/0!</v>
      </c>
      <c r="M47" s="63">
        <v>147</v>
      </c>
      <c r="N47" s="17"/>
      <c r="O47" s="26"/>
      <c r="P47" s="41" t="e">
        <f t="shared" si="2"/>
        <v>#DIV/0!</v>
      </c>
      <c r="Q47" s="41" t="e">
        <f t="shared" si="3"/>
        <v>#DIV/0!</v>
      </c>
      <c r="R47" s="43" t="e">
        <f t="shared" si="4"/>
        <v>#DIV/0!</v>
      </c>
      <c r="S47" s="9" t="s">
        <v>126</v>
      </c>
      <c r="T47" s="14"/>
    </row>
    <row r="48" spans="1:20" x14ac:dyDescent="0.35">
      <c r="A48" s="22">
        <v>40</v>
      </c>
      <c r="B48" s="23" t="s">
        <v>83</v>
      </c>
      <c r="C48" s="24" t="s">
        <v>27</v>
      </c>
      <c r="D48" s="15"/>
      <c r="E48" s="28" t="s">
        <v>120</v>
      </c>
      <c r="F48" s="29">
        <v>12</v>
      </c>
      <c r="G48" s="36">
        <v>128</v>
      </c>
      <c r="H48" s="62">
        <v>147</v>
      </c>
      <c r="I48" s="16"/>
      <c r="J48" s="16"/>
      <c r="K48" s="39" t="e">
        <f t="shared" si="0"/>
        <v>#DIV/0!</v>
      </c>
      <c r="L48" s="40" t="e">
        <f t="shared" si="1"/>
        <v>#DIV/0!</v>
      </c>
      <c r="M48" s="63">
        <v>147</v>
      </c>
      <c r="N48" s="17"/>
      <c r="O48" s="26"/>
      <c r="P48" s="41" t="e">
        <f t="shared" si="2"/>
        <v>#DIV/0!</v>
      </c>
      <c r="Q48" s="41" t="e">
        <f t="shared" si="3"/>
        <v>#DIV/0!</v>
      </c>
      <c r="R48" s="43" t="e">
        <f t="shared" si="4"/>
        <v>#DIV/0!</v>
      </c>
      <c r="S48" s="9" t="s">
        <v>126</v>
      </c>
      <c r="T48" s="14"/>
    </row>
    <row r="49" spans="1:20" x14ac:dyDescent="0.35">
      <c r="A49" s="22">
        <v>42</v>
      </c>
      <c r="B49" s="23" t="s">
        <v>70</v>
      </c>
      <c r="C49" s="24" t="s">
        <v>48</v>
      </c>
      <c r="D49" s="15"/>
      <c r="E49" s="28" t="s">
        <v>120</v>
      </c>
      <c r="F49" s="29">
        <v>12</v>
      </c>
      <c r="G49" s="36">
        <v>20</v>
      </c>
      <c r="H49" s="62">
        <v>147</v>
      </c>
      <c r="I49" s="16"/>
      <c r="J49" s="16"/>
      <c r="K49" s="39" t="e">
        <f t="shared" si="0"/>
        <v>#DIV/0!</v>
      </c>
      <c r="L49" s="40" t="e">
        <f t="shared" si="1"/>
        <v>#DIV/0!</v>
      </c>
      <c r="M49" s="63">
        <v>147</v>
      </c>
      <c r="N49" s="17"/>
      <c r="O49" s="26"/>
      <c r="P49" s="41" t="e">
        <f t="shared" si="2"/>
        <v>#DIV/0!</v>
      </c>
      <c r="Q49" s="41" t="e">
        <f t="shared" si="3"/>
        <v>#DIV/0!</v>
      </c>
      <c r="R49" s="43" t="e">
        <f t="shared" si="4"/>
        <v>#DIV/0!</v>
      </c>
      <c r="S49" s="9" t="s">
        <v>126</v>
      </c>
      <c r="T49" s="14"/>
    </row>
    <row r="50" spans="1:20" x14ac:dyDescent="0.35">
      <c r="A50" s="22">
        <v>43</v>
      </c>
      <c r="B50" s="23" t="s">
        <v>87</v>
      </c>
      <c r="C50" s="24" t="s">
        <v>49</v>
      </c>
      <c r="D50" s="15"/>
      <c r="E50" s="28" t="s">
        <v>13</v>
      </c>
      <c r="F50" s="29">
        <v>6</v>
      </c>
      <c r="G50" s="36">
        <v>16</v>
      </c>
      <c r="H50" s="62">
        <v>112</v>
      </c>
      <c r="I50" s="16"/>
      <c r="J50" s="16"/>
      <c r="K50" s="39" t="e">
        <f t="shared" si="0"/>
        <v>#DIV/0!</v>
      </c>
      <c r="L50" s="40" t="e">
        <f t="shared" si="1"/>
        <v>#DIV/0!</v>
      </c>
      <c r="M50" s="63">
        <v>112</v>
      </c>
      <c r="N50" s="17"/>
      <c r="O50" s="26"/>
      <c r="P50" s="41" t="e">
        <f t="shared" si="2"/>
        <v>#DIV/0!</v>
      </c>
      <c r="Q50" s="41" t="e">
        <f t="shared" si="3"/>
        <v>#DIV/0!</v>
      </c>
      <c r="R50" s="43" t="e">
        <f t="shared" si="4"/>
        <v>#DIV/0!</v>
      </c>
      <c r="S50" s="9" t="s">
        <v>126</v>
      </c>
      <c r="T50" s="14"/>
    </row>
    <row r="51" spans="1:20" x14ac:dyDescent="0.35">
      <c r="A51" s="22">
        <v>44</v>
      </c>
      <c r="B51" s="23" t="s">
        <v>103</v>
      </c>
      <c r="C51" s="24" t="s">
        <v>28</v>
      </c>
      <c r="D51" s="15"/>
      <c r="E51" s="28" t="s">
        <v>13</v>
      </c>
      <c r="F51" s="29">
        <v>6</v>
      </c>
      <c r="G51" s="36">
        <v>192</v>
      </c>
      <c r="H51" s="62">
        <v>112</v>
      </c>
      <c r="I51" s="16"/>
      <c r="J51" s="16"/>
      <c r="K51" s="39" t="e">
        <f t="shared" si="0"/>
        <v>#DIV/0!</v>
      </c>
      <c r="L51" s="40" t="e">
        <f t="shared" si="1"/>
        <v>#DIV/0!</v>
      </c>
      <c r="M51" s="63">
        <v>112</v>
      </c>
      <c r="N51" s="17"/>
      <c r="O51" s="26"/>
      <c r="P51" s="41" t="e">
        <f t="shared" si="2"/>
        <v>#DIV/0!</v>
      </c>
      <c r="Q51" s="41" t="e">
        <f t="shared" si="3"/>
        <v>#DIV/0!</v>
      </c>
      <c r="R51" s="43" t="e">
        <f t="shared" si="4"/>
        <v>#DIV/0!</v>
      </c>
      <c r="S51" s="9" t="s">
        <v>126</v>
      </c>
      <c r="T51" s="14"/>
    </row>
    <row r="52" spans="1:20" x14ac:dyDescent="0.35">
      <c r="A52" s="22">
        <v>45</v>
      </c>
      <c r="B52" s="23" t="s">
        <v>71</v>
      </c>
      <c r="C52" s="24" t="s">
        <v>50</v>
      </c>
      <c r="D52" s="15"/>
      <c r="E52" s="28" t="s">
        <v>13</v>
      </c>
      <c r="F52" s="29">
        <v>6</v>
      </c>
      <c r="G52" s="36">
        <v>16</v>
      </c>
      <c r="H52" s="62">
        <v>112</v>
      </c>
      <c r="I52" s="16"/>
      <c r="J52" s="16"/>
      <c r="K52" s="39" t="e">
        <f t="shared" si="0"/>
        <v>#DIV/0!</v>
      </c>
      <c r="L52" s="40" t="e">
        <f t="shared" si="1"/>
        <v>#DIV/0!</v>
      </c>
      <c r="M52" s="63">
        <v>112</v>
      </c>
      <c r="N52" s="17"/>
      <c r="O52" s="26"/>
      <c r="P52" s="41" t="e">
        <f t="shared" si="2"/>
        <v>#DIV/0!</v>
      </c>
      <c r="Q52" s="41" t="e">
        <f t="shared" si="3"/>
        <v>#DIV/0!</v>
      </c>
      <c r="R52" s="43" t="e">
        <f t="shared" si="4"/>
        <v>#DIV/0!</v>
      </c>
      <c r="S52" s="9" t="s">
        <v>126</v>
      </c>
      <c r="T52" s="14"/>
    </row>
    <row r="53" spans="1:20" x14ac:dyDescent="0.35">
      <c r="A53" s="22">
        <v>46</v>
      </c>
      <c r="B53" s="23" t="s">
        <v>108</v>
      </c>
      <c r="C53" s="24" t="s">
        <v>109</v>
      </c>
      <c r="D53" s="15"/>
      <c r="E53" s="28" t="s">
        <v>120</v>
      </c>
      <c r="F53" s="29">
        <v>12</v>
      </c>
      <c r="G53" s="36">
        <v>18</v>
      </c>
      <c r="H53" s="62">
        <v>263</v>
      </c>
      <c r="I53" s="16"/>
      <c r="J53" s="16"/>
      <c r="K53" s="39" t="e">
        <f t="shared" si="0"/>
        <v>#DIV/0!</v>
      </c>
      <c r="L53" s="40" t="e">
        <f t="shared" si="1"/>
        <v>#DIV/0!</v>
      </c>
      <c r="M53" s="63">
        <v>263</v>
      </c>
      <c r="N53" s="17"/>
      <c r="O53" s="26"/>
      <c r="P53" s="41" t="e">
        <f t="shared" si="2"/>
        <v>#DIV/0!</v>
      </c>
      <c r="Q53" s="41" t="e">
        <f t="shared" si="3"/>
        <v>#DIV/0!</v>
      </c>
      <c r="R53" s="43" t="e">
        <f t="shared" si="4"/>
        <v>#DIV/0!</v>
      </c>
      <c r="S53" s="9" t="s">
        <v>126</v>
      </c>
      <c r="T53" s="14"/>
    </row>
    <row r="54" spans="1:20" x14ac:dyDescent="0.35">
      <c r="A54" s="70"/>
      <c r="B54" s="70"/>
      <c r="C54" s="71"/>
      <c r="D54" s="64"/>
      <c r="E54" s="72"/>
      <c r="F54" s="73"/>
      <c r="G54" s="73"/>
      <c r="H54" s="77">
        <f>SUM(H10:H53)</f>
        <v>3200</v>
      </c>
      <c r="I54" s="65"/>
      <c r="J54" s="65"/>
      <c r="K54" s="74"/>
      <c r="L54" s="74"/>
      <c r="M54" s="78">
        <f>SUM(M10:M53)</f>
        <v>3200</v>
      </c>
      <c r="N54" s="66"/>
      <c r="O54" s="67"/>
      <c r="P54" s="74"/>
      <c r="Q54" s="74"/>
      <c r="R54" s="75"/>
      <c r="S54" s="68"/>
      <c r="T54" s="69"/>
    </row>
    <row r="55" spans="1:20" ht="15" thickBot="1" x14ac:dyDescent="0.4">
      <c r="H55" s="18"/>
      <c r="I55" s="2"/>
      <c r="J55" s="2"/>
      <c r="K55" s="3" t="s">
        <v>4</v>
      </c>
      <c r="L55" s="30" t="e">
        <f>SUM(L10:L53)</f>
        <v>#DIV/0!</v>
      </c>
      <c r="M55" s="18"/>
      <c r="N55" s="31"/>
      <c r="P55" s="32" t="s">
        <v>5</v>
      </c>
      <c r="Q55" s="33" t="e">
        <f>SUM(Q10:Q53)</f>
        <v>#DIV/0!</v>
      </c>
      <c r="R55" s="34"/>
      <c r="S55" s="5"/>
    </row>
    <row r="56" spans="1:20" ht="15.5" thickTop="1" thickBot="1" x14ac:dyDescent="0.4">
      <c r="L56" s="31"/>
      <c r="N56" s="31"/>
      <c r="O56" s="31"/>
      <c r="P56" s="31"/>
      <c r="Q56" s="31"/>
      <c r="R56" s="31"/>
    </row>
    <row r="57" spans="1:20" ht="15" thickBot="1" x14ac:dyDescent="0.4">
      <c r="L57" s="31"/>
      <c r="N57" s="31"/>
      <c r="O57" s="31"/>
      <c r="P57" s="31"/>
      <c r="Q57" s="32" t="s">
        <v>8</v>
      </c>
      <c r="R57" s="35" t="e">
        <f>SUM(L55,Q55)</f>
        <v>#DIV/0!</v>
      </c>
      <c r="S57" s="6"/>
    </row>
  </sheetData>
  <sheetProtection selectLockedCells="1"/>
  <mergeCells count="7">
    <mergeCell ref="T5:T8"/>
    <mergeCell ref="I1:S1"/>
    <mergeCell ref="I2:S2"/>
    <mergeCell ref="H5:L5"/>
    <mergeCell ref="M5:Q5"/>
    <mergeCell ref="R5:R8"/>
    <mergeCell ref="S5:S8"/>
  </mergeCells>
  <pageMargins left="0.25" right="0.25" top="0.75" bottom="0.75" header="0.3" footer="0.3"/>
  <pageSetup scale="40" fitToHeight="0" orientation="landscape" r:id="rId1"/>
  <headerFooter>
    <oddHeader>&amp;CGroup I Schedule of Items</oddHeader>
    <oddFooter>&amp;CSOURCE SELECTION INFORMATION
SEE FAR 2.101 AND FAR 3.104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CF902-3385-4923-8BBA-50FE8E230E77}">
  <sheetPr>
    <pageSetUpPr fitToPage="1"/>
  </sheetPr>
  <dimension ref="A1:T31"/>
  <sheetViews>
    <sheetView topLeftCell="E9" zoomScale="80" zoomScaleNormal="80" workbookViewId="0">
      <selection activeCell="K33" sqref="K33"/>
    </sheetView>
  </sheetViews>
  <sheetFormatPr defaultColWidth="9.1796875" defaultRowHeight="14.5" x14ac:dyDescent="0.35"/>
  <cols>
    <col min="1" max="1" width="5.1796875" bestFit="1" customWidth="1"/>
    <col min="2" max="2" width="14.1796875" bestFit="1" customWidth="1"/>
    <col min="3" max="3" width="89.453125" bestFit="1" customWidth="1"/>
    <col min="4" max="4" width="12.453125" bestFit="1" customWidth="1"/>
    <col min="5" max="5" width="16.81640625" bestFit="1" customWidth="1"/>
    <col min="6" max="6" width="7.81640625" bestFit="1" customWidth="1"/>
    <col min="7" max="7" width="8.453125" bestFit="1" customWidth="1"/>
    <col min="8" max="8" width="11.1796875" customWidth="1"/>
    <col min="9" max="9" width="13.54296875" style="1" bestFit="1" customWidth="1"/>
    <col min="10" max="10" width="13.54296875" style="1" customWidth="1"/>
    <col min="11" max="11" width="20.1796875" style="1" bestFit="1" customWidth="1"/>
    <col min="12" max="12" width="17.453125" style="1" bestFit="1" customWidth="1"/>
    <col min="13" max="13" width="9.453125" customWidth="1"/>
    <col min="14" max="14" width="9" style="1" bestFit="1" customWidth="1"/>
    <col min="15" max="15" width="10" style="1" customWidth="1"/>
    <col min="16" max="16" width="20.1796875" style="1" customWidth="1"/>
    <col min="17" max="17" width="17.453125" style="1" bestFit="1" customWidth="1"/>
    <col min="18" max="18" width="15" style="1" bestFit="1" customWidth="1"/>
    <col min="19" max="19" width="11" style="4" bestFit="1" customWidth="1"/>
    <col min="20" max="20" width="65" bestFit="1" customWidth="1"/>
    <col min="21" max="21" width="124.1796875" bestFit="1" customWidth="1"/>
  </cols>
  <sheetData>
    <row r="1" spans="1:20" x14ac:dyDescent="0.35">
      <c r="C1" s="58" t="s">
        <v>127</v>
      </c>
      <c r="I1" s="116" t="s">
        <v>12</v>
      </c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20" x14ac:dyDescent="0.35">
      <c r="C2" s="58" t="s">
        <v>131</v>
      </c>
      <c r="I2" s="116" t="s">
        <v>11</v>
      </c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20" x14ac:dyDescent="0.35">
      <c r="C3" s="59" t="s">
        <v>57</v>
      </c>
    </row>
    <row r="4" spans="1:20" ht="15" thickBot="1" x14ac:dyDescent="0.4">
      <c r="C4" s="59" t="s">
        <v>56</v>
      </c>
    </row>
    <row r="5" spans="1:20" x14ac:dyDescent="0.35">
      <c r="A5" s="56"/>
      <c r="B5" s="56"/>
      <c r="C5" s="59" t="s">
        <v>58</v>
      </c>
      <c r="D5" s="57"/>
      <c r="E5" s="57"/>
      <c r="F5" s="57"/>
      <c r="G5" s="57"/>
      <c r="H5" s="117" t="s">
        <v>110</v>
      </c>
      <c r="I5" s="118"/>
      <c r="J5" s="118"/>
      <c r="K5" s="118"/>
      <c r="L5" s="119"/>
      <c r="M5" s="120" t="s">
        <v>111</v>
      </c>
      <c r="N5" s="118"/>
      <c r="O5" s="118"/>
      <c r="P5" s="121"/>
      <c r="Q5" s="121"/>
      <c r="R5" s="113" t="s">
        <v>125</v>
      </c>
      <c r="S5" s="122" t="s">
        <v>9</v>
      </c>
      <c r="T5" s="113" t="s">
        <v>112</v>
      </c>
    </row>
    <row r="6" spans="1:20" x14ac:dyDescent="0.35">
      <c r="A6" s="56"/>
      <c r="B6" s="56"/>
      <c r="C6" s="58" t="s">
        <v>128</v>
      </c>
      <c r="D6" s="57"/>
      <c r="E6" s="57"/>
      <c r="F6" s="57"/>
      <c r="G6" s="57"/>
      <c r="H6" s="53"/>
      <c r="I6" s="45"/>
      <c r="J6" s="45"/>
      <c r="K6" s="45"/>
      <c r="L6" s="46"/>
      <c r="M6" s="44"/>
      <c r="N6" s="45"/>
      <c r="O6" s="45"/>
      <c r="P6" s="47"/>
      <c r="Q6" s="47"/>
      <c r="R6" s="114"/>
      <c r="S6" s="123"/>
      <c r="T6" s="114"/>
    </row>
    <row r="7" spans="1:20" x14ac:dyDescent="0.35">
      <c r="A7" s="56"/>
      <c r="B7" s="56"/>
      <c r="C7" s="58" t="s">
        <v>129</v>
      </c>
      <c r="D7" s="57"/>
      <c r="E7" s="57"/>
      <c r="F7" s="57"/>
      <c r="G7" s="57"/>
      <c r="H7" s="53"/>
      <c r="I7" s="45"/>
      <c r="J7" s="45"/>
      <c r="K7" s="45"/>
      <c r="L7" s="46"/>
      <c r="M7" s="44"/>
      <c r="N7" s="45"/>
      <c r="O7" s="45"/>
      <c r="P7" s="47"/>
      <c r="Q7" s="47"/>
      <c r="R7" s="114"/>
      <c r="S7" s="123"/>
      <c r="T7" s="114"/>
    </row>
    <row r="8" spans="1:20" ht="43.5" x14ac:dyDescent="0.35">
      <c r="A8" s="44" t="s">
        <v>1</v>
      </c>
      <c r="B8" s="53" t="s">
        <v>61</v>
      </c>
      <c r="C8" s="54" t="s">
        <v>0</v>
      </c>
      <c r="D8" s="54" t="s">
        <v>113</v>
      </c>
      <c r="E8" s="54" t="s">
        <v>6</v>
      </c>
      <c r="F8" s="54" t="s">
        <v>3</v>
      </c>
      <c r="G8" s="55" t="s">
        <v>122</v>
      </c>
      <c r="H8" s="48" t="s">
        <v>59</v>
      </c>
      <c r="I8" s="49" t="s">
        <v>2</v>
      </c>
      <c r="J8" s="49" t="s">
        <v>123</v>
      </c>
      <c r="K8" s="49" t="s">
        <v>60</v>
      </c>
      <c r="L8" s="50" t="s">
        <v>124</v>
      </c>
      <c r="M8" s="48" t="s">
        <v>59</v>
      </c>
      <c r="N8" s="51" t="s">
        <v>2</v>
      </c>
      <c r="O8" s="49" t="s">
        <v>123</v>
      </c>
      <c r="P8" s="52" t="s">
        <v>60</v>
      </c>
      <c r="Q8" s="52" t="s">
        <v>124</v>
      </c>
      <c r="R8" s="115"/>
      <c r="S8" s="124"/>
      <c r="T8" s="115"/>
    </row>
    <row r="9" spans="1:20" s="13" customFormat="1" x14ac:dyDescent="0.35">
      <c r="A9" s="19">
        <v>0</v>
      </c>
      <c r="B9" s="20">
        <v>1234</v>
      </c>
      <c r="C9" s="21" t="s">
        <v>10</v>
      </c>
      <c r="D9" s="10">
        <v>1234</v>
      </c>
      <c r="E9" s="25" t="s">
        <v>7</v>
      </c>
      <c r="F9" s="27">
        <v>1</v>
      </c>
      <c r="G9" s="60">
        <v>20</v>
      </c>
      <c r="H9" s="61">
        <v>1000</v>
      </c>
      <c r="I9" s="11">
        <v>10</v>
      </c>
      <c r="J9" s="37">
        <v>20</v>
      </c>
      <c r="K9" s="39">
        <f>I9/J9</f>
        <v>0.5</v>
      </c>
      <c r="L9" s="40">
        <f>(K9*G9)*H9</f>
        <v>10000</v>
      </c>
      <c r="M9" s="42">
        <v>1000</v>
      </c>
      <c r="N9" s="7">
        <v>10</v>
      </c>
      <c r="O9" s="38">
        <v>20</v>
      </c>
      <c r="P9" s="41">
        <f>N9/O9</f>
        <v>0.5</v>
      </c>
      <c r="Q9" s="41">
        <f>(P9*O9)*M9</f>
        <v>10000</v>
      </c>
      <c r="R9" s="43">
        <f>L9+Q9</f>
        <v>20000</v>
      </c>
      <c r="S9" s="8" t="s">
        <v>126</v>
      </c>
      <c r="T9" s="12"/>
    </row>
    <row r="10" spans="1:20" x14ac:dyDescent="0.35">
      <c r="A10" s="22">
        <v>1</v>
      </c>
      <c r="B10" s="23" t="s">
        <v>132</v>
      </c>
      <c r="C10" s="24" t="s">
        <v>14</v>
      </c>
      <c r="D10" s="15"/>
      <c r="E10" s="28" t="s">
        <v>13</v>
      </c>
      <c r="F10" s="29">
        <v>6</v>
      </c>
      <c r="G10" s="36">
        <v>18</v>
      </c>
      <c r="H10" s="62">
        <v>0</v>
      </c>
      <c r="I10" s="16"/>
      <c r="J10" s="16"/>
      <c r="K10" s="39" t="e">
        <f t="shared" ref="K10:K27" si="0">I10/J10</f>
        <v>#DIV/0!</v>
      </c>
      <c r="L10" s="40" t="e">
        <f t="shared" ref="L10:L27" si="1">(K10*G10)*H10</f>
        <v>#DIV/0!</v>
      </c>
      <c r="M10" s="63">
        <v>0</v>
      </c>
      <c r="N10" s="17"/>
      <c r="O10" s="26"/>
      <c r="P10" s="41" t="e">
        <f t="shared" ref="P10:P27" si="2">N10/O10</f>
        <v>#DIV/0!</v>
      </c>
      <c r="Q10" s="41" t="e">
        <f t="shared" ref="Q10:Q27" si="3">(P10*O10)*M10</f>
        <v>#DIV/0!</v>
      </c>
      <c r="R10" s="43" t="e">
        <f t="shared" ref="R10:R27" si="4">L10+Q10</f>
        <v>#DIV/0!</v>
      </c>
      <c r="S10" s="9" t="s">
        <v>126</v>
      </c>
      <c r="T10" s="14"/>
    </row>
    <row r="11" spans="1:20" x14ac:dyDescent="0.35">
      <c r="A11" s="22">
        <v>2</v>
      </c>
      <c r="B11" s="23" t="s">
        <v>133</v>
      </c>
      <c r="C11" s="24" t="s">
        <v>15</v>
      </c>
      <c r="D11" s="15"/>
      <c r="E11" s="28" t="s">
        <v>51</v>
      </c>
      <c r="F11" s="29">
        <v>12</v>
      </c>
      <c r="G11" s="36">
        <v>216</v>
      </c>
      <c r="H11" s="62">
        <v>0</v>
      </c>
      <c r="I11" s="16"/>
      <c r="J11" s="16"/>
      <c r="K11" s="39" t="e">
        <f t="shared" si="0"/>
        <v>#DIV/0!</v>
      </c>
      <c r="L11" s="40" t="e">
        <f t="shared" si="1"/>
        <v>#DIV/0!</v>
      </c>
      <c r="M11" s="63">
        <v>0</v>
      </c>
      <c r="N11" s="17"/>
      <c r="O11" s="26"/>
      <c r="P11" s="41" t="e">
        <f t="shared" si="2"/>
        <v>#DIV/0!</v>
      </c>
      <c r="Q11" s="41" t="e">
        <f t="shared" si="3"/>
        <v>#DIV/0!</v>
      </c>
      <c r="R11" s="43" t="e">
        <f t="shared" si="4"/>
        <v>#DIV/0!</v>
      </c>
      <c r="S11" s="9" t="s">
        <v>126</v>
      </c>
      <c r="T11" s="14"/>
    </row>
    <row r="12" spans="1:20" x14ac:dyDescent="0.35">
      <c r="A12" s="22">
        <v>3</v>
      </c>
      <c r="B12" s="23" t="s">
        <v>134</v>
      </c>
      <c r="C12" s="24" t="s">
        <v>16</v>
      </c>
      <c r="D12" s="15"/>
      <c r="E12" s="28" t="s">
        <v>13</v>
      </c>
      <c r="F12" s="29">
        <v>6</v>
      </c>
      <c r="G12" s="36">
        <v>18</v>
      </c>
      <c r="H12" s="62">
        <v>0</v>
      </c>
      <c r="I12" s="16"/>
      <c r="J12" s="16"/>
      <c r="K12" s="39" t="e">
        <f t="shared" si="0"/>
        <v>#DIV/0!</v>
      </c>
      <c r="L12" s="40" t="e">
        <f t="shared" si="1"/>
        <v>#DIV/0!</v>
      </c>
      <c r="M12" s="63">
        <v>0</v>
      </c>
      <c r="N12" s="17"/>
      <c r="O12" s="26"/>
      <c r="P12" s="41" t="e">
        <f t="shared" si="2"/>
        <v>#DIV/0!</v>
      </c>
      <c r="Q12" s="41" t="e">
        <f t="shared" si="3"/>
        <v>#DIV/0!</v>
      </c>
      <c r="R12" s="43" t="e">
        <f t="shared" si="4"/>
        <v>#DIV/0!</v>
      </c>
      <c r="S12" s="9" t="s">
        <v>126</v>
      </c>
      <c r="T12" s="14"/>
    </row>
    <row r="13" spans="1:20" x14ac:dyDescent="0.35">
      <c r="A13" s="22">
        <v>4</v>
      </c>
      <c r="B13" s="23" t="s">
        <v>135</v>
      </c>
      <c r="C13" s="24" t="s">
        <v>55</v>
      </c>
      <c r="D13" s="15"/>
      <c r="E13" s="28" t="s">
        <v>51</v>
      </c>
      <c r="F13" s="29">
        <v>12</v>
      </c>
      <c r="G13" s="36">
        <v>216</v>
      </c>
      <c r="H13" s="62">
        <v>0</v>
      </c>
      <c r="I13" s="16"/>
      <c r="J13" s="16"/>
      <c r="K13" s="39" t="e">
        <f t="shared" si="0"/>
        <v>#DIV/0!</v>
      </c>
      <c r="L13" s="40" t="e">
        <f t="shared" si="1"/>
        <v>#DIV/0!</v>
      </c>
      <c r="M13" s="63">
        <v>0</v>
      </c>
      <c r="N13" s="17"/>
      <c r="O13" s="26"/>
      <c r="P13" s="41" t="e">
        <f t="shared" si="2"/>
        <v>#DIV/0!</v>
      </c>
      <c r="Q13" s="41" t="e">
        <f t="shared" si="3"/>
        <v>#DIV/0!</v>
      </c>
      <c r="R13" s="43" t="e">
        <f t="shared" si="4"/>
        <v>#DIV/0!</v>
      </c>
      <c r="S13" s="9" t="s">
        <v>126</v>
      </c>
      <c r="T13" s="14"/>
    </row>
    <row r="14" spans="1:20" x14ac:dyDescent="0.35">
      <c r="A14" s="22">
        <v>5</v>
      </c>
      <c r="B14" s="23" t="s">
        <v>136</v>
      </c>
      <c r="C14" s="24" t="s">
        <v>137</v>
      </c>
      <c r="D14" s="15"/>
      <c r="E14" s="28" t="s">
        <v>13</v>
      </c>
      <c r="F14" s="29">
        <v>6</v>
      </c>
      <c r="G14" s="36">
        <v>18</v>
      </c>
      <c r="H14" s="62">
        <v>0</v>
      </c>
      <c r="I14" s="16"/>
      <c r="J14" s="16"/>
      <c r="K14" s="39" t="e">
        <f t="shared" si="0"/>
        <v>#DIV/0!</v>
      </c>
      <c r="L14" s="40" t="e">
        <f t="shared" si="1"/>
        <v>#DIV/0!</v>
      </c>
      <c r="M14" s="63">
        <v>0</v>
      </c>
      <c r="N14" s="17"/>
      <c r="O14" s="26"/>
      <c r="P14" s="41" t="e">
        <f t="shared" si="2"/>
        <v>#DIV/0!</v>
      </c>
      <c r="Q14" s="41" t="e">
        <f t="shared" si="3"/>
        <v>#DIV/0!</v>
      </c>
      <c r="R14" s="43" t="e">
        <f t="shared" si="4"/>
        <v>#DIV/0!</v>
      </c>
      <c r="S14" s="9" t="s">
        <v>126</v>
      </c>
      <c r="T14" s="14"/>
    </row>
    <row r="15" spans="1:20" x14ac:dyDescent="0.35">
      <c r="A15" s="22">
        <v>6</v>
      </c>
      <c r="B15" s="23" t="s">
        <v>138</v>
      </c>
      <c r="C15" s="24" t="s">
        <v>17</v>
      </c>
      <c r="D15" s="15"/>
      <c r="E15" s="28" t="s">
        <v>13</v>
      </c>
      <c r="F15" s="29">
        <v>6</v>
      </c>
      <c r="G15" s="36">
        <v>18</v>
      </c>
      <c r="H15" s="62">
        <v>0</v>
      </c>
      <c r="I15" s="16"/>
      <c r="J15" s="16"/>
      <c r="K15" s="39" t="e">
        <f t="shared" si="0"/>
        <v>#DIV/0!</v>
      </c>
      <c r="L15" s="40" t="e">
        <f t="shared" si="1"/>
        <v>#DIV/0!</v>
      </c>
      <c r="M15" s="63">
        <v>0</v>
      </c>
      <c r="N15" s="17"/>
      <c r="O15" s="26"/>
      <c r="P15" s="41" t="e">
        <f t="shared" si="2"/>
        <v>#DIV/0!</v>
      </c>
      <c r="Q15" s="41" t="e">
        <f t="shared" si="3"/>
        <v>#DIV/0!</v>
      </c>
      <c r="R15" s="43" t="e">
        <f t="shared" si="4"/>
        <v>#DIV/0!</v>
      </c>
      <c r="S15" s="9" t="s">
        <v>126</v>
      </c>
      <c r="T15" s="14"/>
    </row>
    <row r="16" spans="1:20" x14ac:dyDescent="0.35">
      <c r="A16" s="22">
        <v>7</v>
      </c>
      <c r="B16" s="23" t="s">
        <v>139</v>
      </c>
      <c r="C16" s="24" t="s">
        <v>18</v>
      </c>
      <c r="D16" s="15"/>
      <c r="E16" s="28" t="s">
        <v>51</v>
      </c>
      <c r="F16" s="29">
        <v>12</v>
      </c>
      <c r="G16" s="36">
        <v>216</v>
      </c>
      <c r="H16" s="62">
        <v>0</v>
      </c>
      <c r="I16" s="16"/>
      <c r="J16" s="16"/>
      <c r="K16" s="39" t="e">
        <f t="shared" si="0"/>
        <v>#DIV/0!</v>
      </c>
      <c r="L16" s="40" t="e">
        <f t="shared" si="1"/>
        <v>#DIV/0!</v>
      </c>
      <c r="M16" s="63">
        <v>0</v>
      </c>
      <c r="N16" s="17"/>
      <c r="O16" s="26"/>
      <c r="P16" s="41" t="e">
        <f t="shared" si="2"/>
        <v>#DIV/0!</v>
      </c>
      <c r="Q16" s="41" t="e">
        <f t="shared" si="3"/>
        <v>#DIV/0!</v>
      </c>
      <c r="R16" s="43" t="e">
        <f t="shared" si="4"/>
        <v>#DIV/0!</v>
      </c>
      <c r="S16" s="9" t="s">
        <v>126</v>
      </c>
      <c r="T16" s="14"/>
    </row>
    <row r="17" spans="1:20" x14ac:dyDescent="0.35">
      <c r="A17" s="22">
        <v>8</v>
      </c>
      <c r="B17" s="23" t="s">
        <v>140</v>
      </c>
      <c r="C17" s="24" t="s">
        <v>19</v>
      </c>
      <c r="D17" s="15"/>
      <c r="E17" s="28" t="s">
        <v>7</v>
      </c>
      <c r="F17" s="29">
        <v>1</v>
      </c>
      <c r="G17" s="36">
        <v>16</v>
      </c>
      <c r="H17" s="62">
        <v>0</v>
      </c>
      <c r="I17" s="16"/>
      <c r="J17" s="16"/>
      <c r="K17" s="39" t="e">
        <f t="shared" si="0"/>
        <v>#DIV/0!</v>
      </c>
      <c r="L17" s="40" t="e">
        <f t="shared" si="1"/>
        <v>#DIV/0!</v>
      </c>
      <c r="M17" s="63">
        <v>0</v>
      </c>
      <c r="N17" s="17"/>
      <c r="O17" s="26"/>
      <c r="P17" s="41" t="e">
        <f t="shared" si="2"/>
        <v>#DIV/0!</v>
      </c>
      <c r="Q17" s="41" t="e">
        <f t="shared" si="3"/>
        <v>#DIV/0!</v>
      </c>
      <c r="R17" s="43" t="e">
        <f t="shared" si="4"/>
        <v>#DIV/0!</v>
      </c>
      <c r="S17" s="9" t="s">
        <v>126</v>
      </c>
      <c r="T17" s="14"/>
    </row>
    <row r="18" spans="1:20" x14ac:dyDescent="0.35">
      <c r="A18" s="22">
        <v>9</v>
      </c>
      <c r="B18" s="23" t="s">
        <v>141</v>
      </c>
      <c r="C18" s="24" t="s">
        <v>20</v>
      </c>
      <c r="D18" s="15"/>
      <c r="E18" s="28" t="s">
        <v>52</v>
      </c>
      <c r="F18" s="29">
        <v>1</v>
      </c>
      <c r="G18" s="36">
        <v>20</v>
      </c>
      <c r="H18" s="62">
        <v>0</v>
      </c>
      <c r="I18" s="16"/>
      <c r="J18" s="16"/>
      <c r="K18" s="39" t="e">
        <f t="shared" si="0"/>
        <v>#DIV/0!</v>
      </c>
      <c r="L18" s="40" t="e">
        <f t="shared" si="1"/>
        <v>#DIV/0!</v>
      </c>
      <c r="M18" s="63">
        <v>0</v>
      </c>
      <c r="N18" s="17"/>
      <c r="O18" s="26"/>
      <c r="P18" s="41" t="e">
        <f t="shared" si="2"/>
        <v>#DIV/0!</v>
      </c>
      <c r="Q18" s="41" t="e">
        <f t="shared" si="3"/>
        <v>#DIV/0!</v>
      </c>
      <c r="R18" s="43" t="e">
        <f t="shared" si="4"/>
        <v>#DIV/0!</v>
      </c>
      <c r="S18" s="9" t="s">
        <v>126</v>
      </c>
      <c r="T18" s="14"/>
    </row>
    <row r="19" spans="1:20" x14ac:dyDescent="0.35">
      <c r="A19" s="22">
        <v>10</v>
      </c>
      <c r="B19" s="23" t="s">
        <v>142</v>
      </c>
      <c r="C19" s="24" t="s">
        <v>21</v>
      </c>
      <c r="D19" s="15"/>
      <c r="E19" s="28" t="s">
        <v>51</v>
      </c>
      <c r="F19" s="29">
        <v>12</v>
      </c>
      <c r="G19" s="36">
        <v>240</v>
      </c>
      <c r="H19" s="62">
        <v>0</v>
      </c>
      <c r="I19" s="16"/>
      <c r="J19" s="16"/>
      <c r="K19" s="39" t="e">
        <f t="shared" si="0"/>
        <v>#DIV/0!</v>
      </c>
      <c r="L19" s="40" t="e">
        <f t="shared" si="1"/>
        <v>#DIV/0!</v>
      </c>
      <c r="M19" s="63">
        <v>0</v>
      </c>
      <c r="N19" s="17"/>
      <c r="O19" s="26"/>
      <c r="P19" s="41" t="e">
        <f t="shared" si="2"/>
        <v>#DIV/0!</v>
      </c>
      <c r="Q19" s="41" t="e">
        <f t="shared" si="3"/>
        <v>#DIV/0!</v>
      </c>
      <c r="R19" s="43" t="e">
        <f t="shared" si="4"/>
        <v>#DIV/0!</v>
      </c>
      <c r="S19" s="9" t="s">
        <v>126</v>
      </c>
      <c r="T19" s="14"/>
    </row>
    <row r="20" spans="1:20" x14ac:dyDescent="0.35">
      <c r="A20" s="22">
        <v>11</v>
      </c>
      <c r="B20" s="23" t="s">
        <v>143</v>
      </c>
      <c r="C20" s="24" t="s">
        <v>22</v>
      </c>
      <c r="D20" s="15"/>
      <c r="E20" s="28" t="s">
        <v>51</v>
      </c>
      <c r="F20" s="29">
        <v>12</v>
      </c>
      <c r="G20" s="36">
        <v>240</v>
      </c>
      <c r="H20" s="62">
        <v>0</v>
      </c>
      <c r="I20" s="16"/>
      <c r="J20" s="16"/>
      <c r="K20" s="39" t="e">
        <f t="shared" si="0"/>
        <v>#DIV/0!</v>
      </c>
      <c r="L20" s="40" t="e">
        <f t="shared" si="1"/>
        <v>#DIV/0!</v>
      </c>
      <c r="M20" s="63">
        <v>0</v>
      </c>
      <c r="N20" s="17"/>
      <c r="O20" s="26"/>
      <c r="P20" s="41" t="e">
        <f t="shared" si="2"/>
        <v>#DIV/0!</v>
      </c>
      <c r="Q20" s="41" t="e">
        <f t="shared" si="3"/>
        <v>#DIV/0!</v>
      </c>
      <c r="R20" s="43" t="e">
        <f t="shared" si="4"/>
        <v>#DIV/0!</v>
      </c>
      <c r="S20" s="9" t="s">
        <v>126</v>
      </c>
      <c r="T20" s="14"/>
    </row>
    <row r="21" spans="1:20" x14ac:dyDescent="0.35">
      <c r="A21" s="22">
        <v>12</v>
      </c>
      <c r="B21" s="23" t="s">
        <v>144</v>
      </c>
      <c r="C21" s="24" t="s">
        <v>23</v>
      </c>
      <c r="D21" s="15"/>
      <c r="E21" s="28" t="s">
        <v>7</v>
      </c>
      <c r="F21" s="29">
        <v>1</v>
      </c>
      <c r="G21" s="36">
        <v>16</v>
      </c>
      <c r="H21" s="62">
        <v>0</v>
      </c>
      <c r="I21" s="16"/>
      <c r="J21" s="16"/>
      <c r="K21" s="39" t="e">
        <f t="shared" si="0"/>
        <v>#DIV/0!</v>
      </c>
      <c r="L21" s="40" t="e">
        <f t="shared" si="1"/>
        <v>#DIV/0!</v>
      </c>
      <c r="M21" s="63">
        <v>0</v>
      </c>
      <c r="N21" s="17"/>
      <c r="O21" s="26"/>
      <c r="P21" s="41" t="e">
        <f t="shared" si="2"/>
        <v>#DIV/0!</v>
      </c>
      <c r="Q21" s="41" t="e">
        <f t="shared" si="3"/>
        <v>#DIV/0!</v>
      </c>
      <c r="R21" s="43" t="e">
        <f t="shared" si="4"/>
        <v>#DIV/0!</v>
      </c>
      <c r="S21" s="9" t="s">
        <v>126</v>
      </c>
      <c r="T21" s="14"/>
    </row>
    <row r="22" spans="1:20" x14ac:dyDescent="0.35">
      <c r="A22" s="22">
        <v>13</v>
      </c>
      <c r="B22" s="23" t="s">
        <v>145</v>
      </c>
      <c r="C22" s="24" t="s">
        <v>24</v>
      </c>
      <c r="D22" s="15"/>
      <c r="E22" s="28" t="s">
        <v>114</v>
      </c>
      <c r="F22" s="29">
        <v>1</v>
      </c>
      <c r="G22" s="36">
        <v>32</v>
      </c>
      <c r="H22" s="62">
        <v>0</v>
      </c>
      <c r="I22" s="16"/>
      <c r="J22" s="16"/>
      <c r="K22" s="39" t="e">
        <f t="shared" si="0"/>
        <v>#DIV/0!</v>
      </c>
      <c r="L22" s="40" t="e">
        <f t="shared" si="1"/>
        <v>#DIV/0!</v>
      </c>
      <c r="M22" s="63">
        <v>0</v>
      </c>
      <c r="N22" s="17"/>
      <c r="O22" s="26"/>
      <c r="P22" s="41" t="e">
        <f t="shared" si="2"/>
        <v>#DIV/0!</v>
      </c>
      <c r="Q22" s="41" t="e">
        <f t="shared" si="3"/>
        <v>#DIV/0!</v>
      </c>
      <c r="R22" s="43" t="e">
        <f t="shared" si="4"/>
        <v>#DIV/0!</v>
      </c>
      <c r="S22" s="9" t="s">
        <v>126</v>
      </c>
      <c r="T22" s="14"/>
    </row>
    <row r="23" spans="1:20" x14ac:dyDescent="0.35">
      <c r="A23" s="22">
        <v>14</v>
      </c>
      <c r="B23" s="23" t="s">
        <v>146</v>
      </c>
      <c r="C23" s="24" t="s">
        <v>25</v>
      </c>
      <c r="D23" s="15"/>
      <c r="E23" s="28" t="s">
        <v>115</v>
      </c>
      <c r="F23" s="29">
        <v>10</v>
      </c>
      <c r="G23" s="36">
        <v>320</v>
      </c>
      <c r="H23" s="62">
        <v>0</v>
      </c>
      <c r="I23" s="16"/>
      <c r="J23" s="16"/>
      <c r="K23" s="39" t="e">
        <f t="shared" si="0"/>
        <v>#DIV/0!</v>
      </c>
      <c r="L23" s="40" t="e">
        <f t="shared" si="1"/>
        <v>#DIV/0!</v>
      </c>
      <c r="M23" s="63">
        <v>0</v>
      </c>
      <c r="N23" s="17"/>
      <c r="O23" s="26"/>
      <c r="P23" s="41" t="e">
        <f t="shared" si="2"/>
        <v>#DIV/0!</v>
      </c>
      <c r="Q23" s="41" t="e">
        <f t="shared" si="3"/>
        <v>#DIV/0!</v>
      </c>
      <c r="R23" s="43" t="e">
        <f t="shared" si="4"/>
        <v>#DIV/0!</v>
      </c>
      <c r="S23" s="9" t="s">
        <v>126</v>
      </c>
      <c r="T23" s="14"/>
    </row>
    <row r="24" spans="1:20" x14ac:dyDescent="0.35">
      <c r="A24" s="22">
        <v>15</v>
      </c>
      <c r="B24" s="23" t="s">
        <v>147</v>
      </c>
      <c r="C24" s="24" t="s">
        <v>26</v>
      </c>
      <c r="D24" s="15"/>
      <c r="E24" s="28" t="s">
        <v>114</v>
      </c>
      <c r="F24" s="29">
        <v>1</v>
      </c>
      <c r="G24" s="36">
        <v>32</v>
      </c>
      <c r="H24" s="62">
        <v>0</v>
      </c>
      <c r="I24" s="16"/>
      <c r="J24" s="16"/>
      <c r="K24" s="39" t="e">
        <f t="shared" si="0"/>
        <v>#DIV/0!</v>
      </c>
      <c r="L24" s="40" t="e">
        <f t="shared" si="1"/>
        <v>#DIV/0!</v>
      </c>
      <c r="M24" s="63">
        <v>0</v>
      </c>
      <c r="N24" s="17"/>
      <c r="O24" s="26"/>
      <c r="P24" s="41" t="e">
        <f t="shared" si="2"/>
        <v>#DIV/0!</v>
      </c>
      <c r="Q24" s="41" t="e">
        <f t="shared" si="3"/>
        <v>#DIV/0!</v>
      </c>
      <c r="R24" s="43" t="e">
        <f t="shared" si="4"/>
        <v>#DIV/0!</v>
      </c>
      <c r="S24" s="9" t="s">
        <v>126</v>
      </c>
      <c r="T24" s="14"/>
    </row>
    <row r="25" spans="1:20" x14ac:dyDescent="0.35">
      <c r="A25" s="22">
        <v>16</v>
      </c>
      <c r="B25" s="23" t="s">
        <v>148</v>
      </c>
      <c r="C25" s="24" t="s">
        <v>27</v>
      </c>
      <c r="D25" s="15"/>
      <c r="E25" s="28" t="s">
        <v>52</v>
      </c>
      <c r="F25" s="29">
        <v>1</v>
      </c>
      <c r="G25" s="36">
        <v>20</v>
      </c>
      <c r="H25" s="62">
        <v>0</v>
      </c>
      <c r="I25" s="16"/>
      <c r="J25" s="16"/>
      <c r="K25" s="39" t="e">
        <f t="shared" si="0"/>
        <v>#DIV/0!</v>
      </c>
      <c r="L25" s="40" t="e">
        <f t="shared" si="1"/>
        <v>#DIV/0!</v>
      </c>
      <c r="M25" s="63">
        <v>0</v>
      </c>
      <c r="N25" s="17"/>
      <c r="O25" s="26"/>
      <c r="P25" s="41" t="e">
        <f t="shared" si="2"/>
        <v>#DIV/0!</v>
      </c>
      <c r="Q25" s="41" t="e">
        <f t="shared" si="3"/>
        <v>#DIV/0!</v>
      </c>
      <c r="R25" s="43" t="e">
        <f t="shared" si="4"/>
        <v>#DIV/0!</v>
      </c>
      <c r="S25" s="9" t="s">
        <v>126</v>
      </c>
      <c r="T25" s="14"/>
    </row>
    <row r="26" spans="1:20" x14ac:dyDescent="0.35">
      <c r="A26" s="22">
        <v>17</v>
      </c>
      <c r="B26" s="23" t="s">
        <v>149</v>
      </c>
      <c r="C26" s="24" t="s">
        <v>28</v>
      </c>
      <c r="D26" s="15"/>
      <c r="E26" s="28" t="s">
        <v>116</v>
      </c>
      <c r="F26" s="29">
        <v>1</v>
      </c>
      <c r="G26" s="36">
        <v>18</v>
      </c>
      <c r="H26" s="62">
        <v>0</v>
      </c>
      <c r="I26" s="16"/>
      <c r="J26" s="16"/>
      <c r="K26" s="39" t="e">
        <f t="shared" si="0"/>
        <v>#DIV/0!</v>
      </c>
      <c r="L26" s="40" t="e">
        <f t="shared" si="1"/>
        <v>#DIV/0!</v>
      </c>
      <c r="M26" s="63">
        <v>0</v>
      </c>
      <c r="N26" s="17"/>
      <c r="O26" s="26"/>
      <c r="P26" s="41" t="e">
        <f t="shared" si="2"/>
        <v>#DIV/0!</v>
      </c>
      <c r="Q26" s="41" t="e">
        <f t="shared" si="3"/>
        <v>#DIV/0!</v>
      </c>
      <c r="R26" s="43" t="e">
        <f t="shared" si="4"/>
        <v>#DIV/0!</v>
      </c>
      <c r="S26" s="9" t="s">
        <v>126</v>
      </c>
      <c r="T26" s="14"/>
    </row>
    <row r="27" spans="1:20" x14ac:dyDescent="0.35">
      <c r="A27" s="22">
        <v>18</v>
      </c>
      <c r="B27" s="23" t="s">
        <v>150</v>
      </c>
      <c r="C27" s="24" t="s">
        <v>109</v>
      </c>
      <c r="D27" s="15"/>
      <c r="E27" s="28" t="s">
        <v>117</v>
      </c>
      <c r="F27" s="29">
        <v>1</v>
      </c>
      <c r="G27" s="36">
        <v>24</v>
      </c>
      <c r="H27" s="62">
        <v>0</v>
      </c>
      <c r="I27" s="16"/>
      <c r="J27" s="16"/>
      <c r="K27" s="39" t="e">
        <f t="shared" si="0"/>
        <v>#DIV/0!</v>
      </c>
      <c r="L27" s="40" t="e">
        <f t="shared" si="1"/>
        <v>#DIV/0!</v>
      </c>
      <c r="M27" s="63">
        <v>0</v>
      </c>
      <c r="N27" s="17"/>
      <c r="O27" s="26"/>
      <c r="P27" s="41" t="e">
        <f t="shared" si="2"/>
        <v>#DIV/0!</v>
      </c>
      <c r="Q27" s="41" t="e">
        <f t="shared" si="3"/>
        <v>#DIV/0!</v>
      </c>
      <c r="R27" s="43" t="e">
        <f t="shared" si="4"/>
        <v>#DIV/0!</v>
      </c>
      <c r="S27" s="9" t="s">
        <v>126</v>
      </c>
      <c r="T27" s="14"/>
    </row>
    <row r="28" spans="1:20" x14ac:dyDescent="0.35">
      <c r="A28" s="70"/>
      <c r="B28" s="70"/>
      <c r="C28" s="71"/>
      <c r="D28" s="64"/>
      <c r="E28" s="72"/>
      <c r="F28" s="73"/>
      <c r="G28" s="73"/>
      <c r="H28" s="77">
        <f>SUM(H10:H27)</f>
        <v>0</v>
      </c>
      <c r="I28" s="65"/>
      <c r="J28" s="65"/>
      <c r="K28" s="74"/>
      <c r="L28" s="74"/>
      <c r="M28" s="76">
        <v>0</v>
      </c>
      <c r="N28" s="66"/>
      <c r="O28" s="67"/>
      <c r="P28" s="74"/>
      <c r="Q28" s="74"/>
      <c r="R28" s="75"/>
      <c r="S28" s="68"/>
      <c r="T28" s="69"/>
    </row>
    <row r="29" spans="1:20" ht="15" thickBot="1" x14ac:dyDescent="0.4">
      <c r="H29" s="18"/>
      <c r="I29" s="2"/>
      <c r="J29" s="2"/>
      <c r="K29" s="3" t="s">
        <v>4</v>
      </c>
      <c r="L29" s="30" t="e">
        <f>SUM(L10:L27)</f>
        <v>#DIV/0!</v>
      </c>
      <c r="M29" s="18"/>
      <c r="N29" s="31"/>
      <c r="P29" s="32" t="s">
        <v>5</v>
      </c>
      <c r="Q29" s="33" t="e">
        <f>SUM(Q10:Q27)</f>
        <v>#DIV/0!</v>
      </c>
      <c r="R29" s="34"/>
      <c r="S29" s="5"/>
    </row>
    <row r="30" spans="1:20" ht="15.5" thickTop="1" thickBot="1" x14ac:dyDescent="0.4">
      <c r="L30" s="31"/>
      <c r="N30" s="31"/>
      <c r="O30" s="31"/>
      <c r="P30" s="31"/>
      <c r="Q30" s="31"/>
      <c r="R30" s="31"/>
    </row>
    <row r="31" spans="1:20" ht="15" thickBot="1" x14ac:dyDescent="0.4">
      <c r="L31" s="31"/>
      <c r="N31" s="31"/>
      <c r="O31" s="31"/>
      <c r="P31" s="31"/>
      <c r="Q31" s="32" t="s">
        <v>8</v>
      </c>
      <c r="R31" s="35" t="e">
        <f>SUM(L29,Q29)</f>
        <v>#DIV/0!</v>
      </c>
      <c r="S31" s="6"/>
    </row>
  </sheetData>
  <sheetProtection selectLockedCells="1"/>
  <mergeCells count="7">
    <mergeCell ref="T5:T8"/>
    <mergeCell ref="I1:S1"/>
    <mergeCell ref="I2:S2"/>
    <mergeCell ref="H5:L5"/>
    <mergeCell ref="M5:Q5"/>
    <mergeCell ref="R5:R8"/>
    <mergeCell ref="S5:S8"/>
  </mergeCells>
  <pageMargins left="0.25" right="0.25" top="0.75" bottom="0.75" header="0.3" footer="0.3"/>
  <pageSetup scale="40" fitToHeight="0" orientation="landscape" r:id="rId1"/>
  <headerFooter>
    <oddHeader>&amp;CGroup I Schedule of Items</oddHeader>
    <oddFooter>&amp;CSOURCE SELECTION INFORMATION
SEE FAR 2.101 AND FAR 3.104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F2CEF-9C49-46FD-8E91-323C74B8721D}">
  <dimension ref="A1:B1"/>
  <sheetViews>
    <sheetView workbookViewId="0">
      <selection activeCell="B2" sqref="B2"/>
    </sheetView>
  </sheetViews>
  <sheetFormatPr defaultRowHeight="14.5" x14ac:dyDescent="0.35"/>
  <sheetData>
    <row r="1" spans="1:2" x14ac:dyDescent="0.35">
      <c r="A1" t="s">
        <v>151</v>
      </c>
      <c r="B1" t="s">
        <v>152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6dee1d83-8de8-49bb-bc0d-fd8812473904}" enabled="0" method="" siteId="{6dee1d83-8de8-49bb-bc0d-fd88124739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Group 1</vt:lpstr>
      <vt:lpstr>Group 1b</vt:lpstr>
      <vt:lpstr>Group 1c</vt:lpstr>
      <vt:lpstr>Commercial Items Tab</vt:lpstr>
    </vt:vector>
  </TitlesOfParts>
  <Company>Defense Logistics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Velazquez, Grisel DLA CIV DLA TROOP SUPPORT</dc:creator>
  <cp:lastModifiedBy>Caster, Clarissa M CIV DLA TROOP SUPPORT (USA)</cp:lastModifiedBy>
  <cp:lastPrinted>2018-08-10T18:42:56Z</cp:lastPrinted>
  <dcterms:created xsi:type="dcterms:W3CDTF">2015-01-28T17:58:03Z</dcterms:created>
  <dcterms:modified xsi:type="dcterms:W3CDTF">2026-10-09T14:28:57Z</dcterms:modified>
</cp:coreProperties>
</file>